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firstSheet="16" activeTab="23"/>
  </bookViews>
  <sheets>
    <sheet name="主界面" sheetId="1" r:id="rId1"/>
    <sheet name="运动控制-轴" sheetId="2" r:id="rId2"/>
    <sheet name="相机显示" sheetId="3" r:id="rId3"/>
    <sheet name="机台校准" sheetId="4" r:id="rId4"/>
    <sheet name="通信设置" sheetId="5" r:id="rId5"/>
    <sheet name="辅助功能" sheetId="6" r:id="rId6"/>
    <sheet name="界面描述" sheetId="7" r:id="rId7"/>
    <sheet name="HX界面设计V1.0" sheetId="8" r:id="rId8"/>
    <sheet name="V1.0拼图" sheetId="9" r:id="rId9"/>
    <sheet name="交流-20231123" sheetId="10" r:id="rId10"/>
    <sheet name="校准文件内容说明" sheetId="11" r:id="rId11"/>
    <sheet name="WaferMap文件内容说明" sheetId="12" r:id="rId12"/>
    <sheet name="高度扫描文件内容说明" sheetId="13" r:id="rId13"/>
    <sheet name="标定流程" sheetId="14" r:id="rId14"/>
    <sheet name="DUT移动指令" sheetId="15" r:id="rId15"/>
    <sheet name="5点较高法流程" sheetId="17" r:id="rId16"/>
    <sheet name="光栅参数补偿流程" sheetId="16" r:id="rId17"/>
    <sheet name="任意Reticle标定基础位置" sheetId="18" r:id="rId18"/>
    <sheet name="指定点扫描高度基本流程" sheetId="19" r:id="rId19"/>
    <sheet name="电容测高仪方案" sheetId="20" r:id="rId20"/>
    <sheet name="FA Rolling逻辑" sheetId="21" r:id="rId21"/>
    <sheet name="压针耦合增加图像识别" sheetId="22" r:id="rId22"/>
    <sheet name="Sheet1" sheetId="23" r:id="rId23"/>
    <sheet name="Reticle Hight显示" sheetId="24" r:id="rId24"/>
  </sheets>
  <definedNames>
    <definedName name="_xlnm._FilterDatabase" localSheetId="11" hidden="1">WaferMap文件内容说明!$A$1:$E$70</definedName>
    <definedName name="_xlnm._FilterDatabase" localSheetId="16" hidden="1">光栅参数补偿流程!$D$1:$D$61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<sst xmlns="http://schemas.openxmlformats.org/spreadsheetml/2006/main" count="1669" uniqueCount="1213">
  <si>
    <t>主界面功能区</t>
  </si>
  <si>
    <t>工具栏（导航栏）</t>
  </si>
  <si>
    <t>轴初始化按钮</t>
  </si>
  <si>
    <t>轴运动控制</t>
  </si>
  <si>
    <t>界面增加运动到标定位置功能</t>
  </si>
  <si>
    <t>机台校准相关</t>
  </si>
  <si>
    <t>主界面增加log日志显示区域</t>
  </si>
  <si>
    <t>相机</t>
  </si>
  <si>
    <t>主界面增加FA距离和Sensor报警状态</t>
  </si>
  <si>
    <t>仪器通信</t>
  </si>
  <si>
    <t>真空吸附放到主界面，光功率\TEC\CCD灯控制全部放到辅助功能中</t>
  </si>
  <si>
    <t>主界面只显示当前的温度和露点</t>
  </si>
  <si>
    <t>辅助功能</t>
  </si>
  <si>
    <t>命令列表操作替代现有的展示区域</t>
  </si>
  <si>
    <t>待讨论</t>
  </si>
  <si>
    <t>自动测试功能</t>
  </si>
  <si>
    <t>相机如何自动弹到第二个显示器上？</t>
  </si>
  <si>
    <t>有相应代码待验证</t>
  </si>
  <si>
    <t>远程调试接口</t>
  </si>
  <si>
    <t>remote命令响应框架合入，最显眼的位置显示当前连接状态:Remote还是Local</t>
  </si>
  <si>
    <t>打开程序，软件执行初始化过程中的异常状态在界面中有显示</t>
  </si>
  <si>
    <t>Wafer Map图显示区域</t>
  </si>
  <si>
    <t>Reticle的增删</t>
  </si>
  <si>
    <t>Home点的设定</t>
  </si>
  <si>
    <t>Map图走位选择</t>
  </si>
  <si>
    <t>点击实现Reticle移动</t>
  </si>
  <si>
    <t>Map图制作操作</t>
  </si>
  <si>
    <t>Map图名称新增、删除</t>
  </si>
  <si>
    <t>增加接触位、压针位和分离位设置</t>
  </si>
  <si>
    <t>上下料按钮</t>
  </si>
  <si>
    <t>探针压接、分离动作</t>
  </si>
  <si>
    <t>Mark点标定</t>
  </si>
  <si>
    <t>AutoMap功能</t>
  </si>
  <si>
    <t>芯片坐标导入</t>
  </si>
  <si>
    <t>左右FA位置标定</t>
  </si>
  <si>
    <t>光功率显示区域</t>
  </si>
  <si>
    <t>TEC控制区</t>
  </si>
  <si>
    <t>IO控制（真空吸附、CCD灯控制）</t>
  </si>
  <si>
    <t>运动控制-轴</t>
  </si>
  <si>
    <t>是否增加拖动按钮</t>
  </si>
  <si>
    <t>各个轴运动到标定点位置按钮界面-调试用</t>
  </si>
  <si>
    <t>增加电容测高仪相关界面-后续如果涉及标定的话</t>
  </si>
  <si>
    <t>晶圆测试位置（Chuck中心位置+相机位置）</t>
  </si>
  <si>
    <t>角度调整位置（Chuck位置以及两个FA校准时的位置）</t>
  </si>
  <si>
    <t>高度测量工位存疑</t>
  </si>
  <si>
    <t>运动到角度标定位置，然后手动执行标定?</t>
  </si>
  <si>
    <t>上下料位置</t>
  </si>
  <si>
    <t>WaferID识别位置</t>
  </si>
  <si>
    <t>软件打开相机连接正常的话，直接弹到第二个显示器上</t>
  </si>
  <si>
    <t>相机界面水平、垂直、选Mask、清除Mask、量尺寸和角度显示</t>
  </si>
  <si>
    <t>仪表驱动层面根据输入的地址，判定是串口\网口\GPIB\USB地址\PXI地址</t>
  </si>
  <si>
    <t>相机一般是网口和USB地址</t>
  </si>
  <si>
    <t>仪表底层驱动层面，所有接口尽可能一致，read\write\query</t>
  </si>
  <si>
    <t>兼容多个仪表</t>
  </si>
  <si>
    <t>CCD灯控制</t>
  </si>
  <si>
    <t>区分自动化机台的和测试机台的，不需要的有但是隐藏，避免凌乱感</t>
  </si>
  <si>
    <t>IO真空吸附控制</t>
  </si>
  <si>
    <t>三色灯控制</t>
  </si>
  <si>
    <t>光功率稳定性监控</t>
  </si>
  <si>
    <t>露点监控</t>
  </si>
  <si>
    <t>高度采集-简易版本-兼容电容和激光两种</t>
  </si>
  <si>
    <t>光源操作</t>
  </si>
  <si>
    <t>光开关操作</t>
  </si>
  <si>
    <t>电开关操作</t>
  </si>
  <si>
    <t>偏振控制器操作</t>
  </si>
  <si>
    <t>耦合操作</t>
  </si>
  <si>
    <t>兼容电流+光功率</t>
  </si>
  <si>
    <t>扫谱操作</t>
  </si>
  <si>
    <t>源表操作</t>
  </si>
  <si>
    <t>CCD电动变焦</t>
  </si>
  <si>
    <t>默认隐藏,需要的项目自行Visible和实现</t>
  </si>
  <si>
    <t>和测试端对接，集成基本功能自验证</t>
  </si>
  <si>
    <t>上下料</t>
  </si>
  <si>
    <t>耦合</t>
  </si>
  <si>
    <t>扫谱</t>
  </si>
  <si>
    <t>IV扫描</t>
  </si>
  <si>
    <t>序号</t>
  </si>
  <si>
    <t>功能描述</t>
  </si>
  <si>
    <t>放置位置</t>
  </si>
  <si>
    <t>备注</t>
  </si>
  <si>
    <t>Map图制作、编辑</t>
  </si>
  <si>
    <t>单独制作Tab页</t>
  </si>
  <si>
    <t>Map图显示以及移动</t>
  </si>
  <si>
    <t>主界面</t>
  </si>
  <si>
    <t>曲线显示：耦合曲线、IV曲线、扫谱曲线</t>
  </si>
  <si>
    <t>此次只显示耦合，IV和扫谱预留暂不处理</t>
  </si>
  <si>
    <t>轴的手动运动控制</t>
  </si>
  <si>
    <t>主界面保留光功率实时显示窗口，便于手动耦合找光
Map图制作又涉及到FA位置标定，切换到耦合界面看光</t>
  </si>
  <si>
    <t>耦合类型和相应参数设置（光电耦合、涉及光源和源表操作）</t>
  </si>
  <si>
    <t>外设：TEC、相机、IO、测高仪高度、防撞Sensor&amp;真空吸附状态显示</t>
  </si>
  <si>
    <t>单独外设Tab页</t>
  </si>
  <si>
    <t>测高仪高度、防撞Sensor、真空吸附状态是否在主界面直接显示？</t>
  </si>
  <si>
    <t>测高仪高度实时显示</t>
  </si>
  <si>
    <t>通信地址配置</t>
  </si>
  <si>
    <t>单独设置Tab页</t>
  </si>
  <si>
    <t>机台校准类：上下料位置坐标、相机VS轴标定、高度扫描、探针压接深度&amp;位置</t>
  </si>
  <si>
    <t>单独校准Tab页</t>
  </si>
  <si>
    <t>自验证（调试功能）：功率监控、温度监控、露点仪监控、测高</t>
  </si>
  <si>
    <t>单独调试Tab也</t>
  </si>
  <si>
    <t>我司权限</t>
  </si>
  <si>
    <t>相机显示界面</t>
  </si>
  <si>
    <t>单独窗口</t>
  </si>
  <si>
    <t>主界面须增加弹出按钮</t>
  </si>
  <si>
    <t>Wafer测试LotID，WaferID等芯片测试相关信息显示</t>
  </si>
  <si>
    <t>保持HX现有风格，在主界面预留位置</t>
  </si>
  <si>
    <t>测试仪表控制：光开关、光功率计、源表、偏振、电开关</t>
  </si>
  <si>
    <t>放到Tab页中</t>
  </si>
  <si>
    <t>增加log日志显示</t>
  </si>
  <si>
    <t>各个轴位置状态实时显示？</t>
  </si>
  <si>
    <t>各个辅助平台的切换(PD、FA校准、RF压针、清针位置)</t>
  </si>
  <si>
    <t>mW</t>
  </si>
  <si>
    <t>mA</t>
  </si>
  <si>
    <t>dBm</t>
  </si>
  <si>
    <t>相机窗口</t>
  </si>
  <si>
    <t>芯片信息显示预留</t>
  </si>
  <si>
    <t>Map图制作</t>
  </si>
  <si>
    <t>通信地址</t>
  </si>
  <si>
    <t>机台校准</t>
  </si>
  <si>
    <t>调试界面</t>
  </si>
  <si>
    <t>外设IO、TEC</t>
  </si>
  <si>
    <t>MAP图合入上下料和芯片类型旋转触发按钮</t>
  </si>
  <si>
    <t>OK</t>
  </si>
  <si>
    <t>合入相机电动变倍操作</t>
  </si>
  <si>
    <t>光功率和FA高度同时显示</t>
  </si>
  <si>
    <t>Map命名方式确认或者后续更改的格式</t>
  </si>
  <si>
    <t>光功率耦合采用默认值和命令传递参数两种场景</t>
  </si>
  <si>
    <t>TBD</t>
  </si>
  <si>
    <t>光功率显示放到与耦合界面放在一起</t>
  </si>
  <si>
    <t>光源/光功率/源表放到Tab页面中</t>
  </si>
  <si>
    <t>增加Tab页显示轴的位置，同时增加映射到具体实物上</t>
  </si>
  <si>
    <t>是否有必要</t>
  </si>
  <si>
    <t>轴界面拉大，可增加Tab页</t>
  </si>
  <si>
    <t>轴增加快捷键移动功能-&gt;参考永华</t>
  </si>
  <si>
    <t>页面颜色搭配，晶圆空白部分显示，画圆操作</t>
  </si>
  <si>
    <t>页面增加权限管控，坐标位置显示，机台校准页面，调试用功能需特殊权限</t>
  </si>
  <si>
    <t>MAP图制作和Map图操作界面分开</t>
  </si>
  <si>
    <t>MAP图中芯片命名方式修改</t>
  </si>
  <si>
    <t>Tab页面增加导入芯片坐标，实现单击移动到选定Reticle的指定结构的功能?</t>
  </si>
  <si>
    <t>轴移动输入距离固定配置几个选项，限制最大值</t>
  </si>
  <si>
    <t>功率计增加一个槽位和通道设置</t>
  </si>
  <si>
    <t>光源增加槽位号设置</t>
  </si>
  <si>
    <t>探针分离位置、接触位置和测试位置</t>
  </si>
  <si>
    <t>MAP图画圈圈</t>
  </si>
  <si>
    <t>光功率监控单位可以切换dBm和mW</t>
  </si>
  <si>
    <t>耦合单独增加一个旋转耦合的Tab页面</t>
  </si>
  <si>
    <t>PAD扎针图像补偿是否合入？</t>
  </si>
  <si>
    <t>软件不同账号登录后强制回零</t>
  </si>
  <si>
    <t>FA和晶圆高度，在移动FA的时候也能刷新</t>
  </si>
  <si>
    <t>防呆考虑：JFS Chuck上升到标定位后不允许XY移动，不便于调针</t>
  </si>
  <si>
    <t>轴的运动用+-不能明确的表明运动或者旋转方向</t>
  </si>
  <si>
    <t>1#</t>
  </si>
  <si>
    <t>2#</t>
  </si>
  <si>
    <t>3#</t>
  </si>
  <si>
    <t>A02</t>
  </si>
  <si>
    <t>A03</t>
  </si>
  <si>
    <t>A04</t>
  </si>
  <si>
    <t>8#</t>
  </si>
  <si>
    <t>7#</t>
  </si>
  <si>
    <t>6#</t>
  </si>
  <si>
    <t>5#</t>
  </si>
  <si>
    <t>4#</t>
  </si>
  <si>
    <t>B01</t>
  </si>
  <si>
    <t>B02</t>
  </si>
  <si>
    <t>B03</t>
  </si>
  <si>
    <t>B04</t>
  </si>
  <si>
    <t>B05</t>
  </si>
  <si>
    <t>9#</t>
  </si>
  <si>
    <t>10#</t>
  </si>
  <si>
    <t>11#</t>
  </si>
  <si>
    <t>12#</t>
  </si>
  <si>
    <t>13#</t>
  </si>
  <si>
    <t>C01</t>
  </si>
  <si>
    <t>C02</t>
  </si>
  <si>
    <t>C03</t>
  </si>
  <si>
    <t>C04</t>
  </si>
  <si>
    <t>C05</t>
  </si>
  <si>
    <t>16#</t>
  </si>
  <si>
    <t>15#</t>
  </si>
  <si>
    <t>14#</t>
  </si>
  <si>
    <t>D02</t>
  </si>
  <si>
    <t>D03</t>
  </si>
  <si>
    <t>D04</t>
  </si>
  <si>
    <t xml:space="preserve">        </t>
  </si>
  <si>
    <t>功能块</t>
  </si>
  <si>
    <t>名称</t>
  </si>
  <si>
    <t>示例</t>
  </si>
  <si>
    <t>描述</t>
  </si>
  <si>
    <t>是否延用</t>
  </si>
  <si>
    <t>&lt;?xml version="1.0"?&gt;</t>
  </si>
  <si>
    <t>&lt;EquipmentCalibrationInfo xmlns:xsd="http://www.w3.org/2001/XMLSchema" xmlns:xsi="http://www.w3.org/2001/XMLSchema-instance"&gt;</t>
  </si>
  <si>
    <t>设备名称</t>
  </si>
  <si>
    <t>DeviceName</t>
  </si>
  <si>
    <t>预留</t>
  </si>
  <si>
    <t xml:space="preserve">  &lt;DeviceName&gt;JFS002&lt;/DeviceName&gt;</t>
  </si>
  <si>
    <t>清针位置</t>
  </si>
  <si>
    <t>ClearProbe_X2</t>
  </si>
  <si>
    <t>清针位置X</t>
  </si>
  <si>
    <t>保留</t>
  </si>
  <si>
    <t xml:space="preserve">  &lt;ClearProbe_X2&gt;0&lt;/ClearProbe_X2&gt;</t>
  </si>
  <si>
    <t>ClearProbe_Y2</t>
  </si>
  <si>
    <t>清针位置Y</t>
  </si>
  <si>
    <t xml:space="preserve">  &lt;ClearProbe_Y2&gt;0&lt;/ClearProbe_Y2&gt;</t>
  </si>
  <si>
    <t>ClearProbe_Z2</t>
  </si>
  <si>
    <t>清针位置Z</t>
  </si>
  <si>
    <t xml:space="preserve">  &lt;ClearProbe_Z2&gt;0&lt;/ClearProbe_Z2&gt;</t>
  </si>
  <si>
    <t>ClearProbe_Depth</t>
  </si>
  <si>
    <r>
      <rPr>
        <sz val="11"/>
        <color theme="1"/>
        <rFont val="宋体"/>
        <charset val="134"/>
        <scheme val="minor"/>
      </rPr>
      <t>清针压针深度，</t>
    </r>
    <r>
      <rPr>
        <sz val="11"/>
        <color rgb="FFFF0000"/>
        <rFont val="宋体"/>
        <charset val="134"/>
        <scheme val="minor"/>
      </rPr>
      <t>暂时放这里</t>
    </r>
  </si>
  <si>
    <t xml:space="preserve">  &lt;ClearProbe_Depth&gt;0&lt;/ClearProbe_Depth&gt;</t>
  </si>
  <si>
    <t>ClearProbe_Times</t>
  </si>
  <si>
    <r>
      <rPr>
        <sz val="11"/>
        <color theme="1"/>
        <rFont val="宋体"/>
        <charset val="134"/>
        <scheme val="minor"/>
      </rPr>
      <t>清针压针次数，</t>
    </r>
    <r>
      <rPr>
        <sz val="11"/>
        <color rgb="FFFF0000"/>
        <rFont val="宋体"/>
        <charset val="134"/>
        <scheme val="minor"/>
      </rPr>
      <t>暂时放这里</t>
    </r>
  </si>
  <si>
    <t xml:space="preserve">  &lt;ClearProbe_Times&gt;0&lt;/ClearProbe_Times&gt;</t>
  </si>
  <si>
    <t>左右FA标定时的角度</t>
  </si>
  <si>
    <t>BaseItem_SX1</t>
  </si>
  <si>
    <t>FA耦合时左六轴旋转轴SX</t>
  </si>
  <si>
    <t>角度标定</t>
  </si>
  <si>
    <t xml:space="preserve">一个界面
</t>
  </si>
  <si>
    <t xml:space="preserve">  &lt;BaseItem_SX1&gt;-0.14054999999999998&lt;/BaseItem_SX1&gt;</t>
  </si>
  <si>
    <t>BaseItem_SY1</t>
  </si>
  <si>
    <t>FA耦合时左六轴旋转轴SY</t>
  </si>
  <si>
    <t xml:space="preserve">  &lt;BaseItem_SY1&gt;-0.2803&lt;/BaseItem_SY1&gt;</t>
  </si>
  <si>
    <t>BaseItem_SZ1</t>
  </si>
  <si>
    <t>FA耦合时左六轴旋转轴SZ</t>
  </si>
  <si>
    <t xml:space="preserve">  &lt;BaseItem_SZ1&gt;-1.3999481999999999&lt;/BaseItem_SZ1&gt;</t>
  </si>
  <si>
    <t>BaseItem_SX3</t>
  </si>
  <si>
    <t>FA耦合时右六轴旋转轴SX</t>
  </si>
  <si>
    <t xml:space="preserve">  &lt;BaseItem_SX3&gt;1.41885&lt;/BaseItem_SX3&gt;</t>
  </si>
  <si>
    <t>BaseItem_SY3</t>
  </si>
  <si>
    <t>FA耦合时右六轴旋转轴SY</t>
  </si>
  <si>
    <t xml:space="preserve">  &lt;BaseItem_SY3&gt;-0.59010000000000007&lt;/BaseItem_SY3&gt;</t>
  </si>
  <si>
    <t>BaseItem_SZ3</t>
  </si>
  <si>
    <t>FA耦合时右六轴旋转轴SZ</t>
  </si>
  <si>
    <t xml:space="preserve">  &lt;BaseItem_SZ3&gt;-0.99996299999999994&lt;/BaseItem_SZ3&gt;</t>
  </si>
  <si>
    <t>高度校准时的旋转角度</t>
  </si>
  <si>
    <t>HeightCalibration_SX1</t>
  </si>
  <si>
    <t>高度校准时左六轴旋转轴SX</t>
  </si>
  <si>
    <t xml:space="preserve">删除
</t>
  </si>
  <si>
    <t>与BaseItem重复</t>
  </si>
  <si>
    <t xml:space="preserve">  &lt;HeightCalibration_SX1&gt;-0.14054999999999998&lt;/HeightCalibration_SX1&gt;</t>
  </si>
  <si>
    <t>HeightCalibration_SY1</t>
  </si>
  <si>
    <t>高度校准时左六轴旋转轴SY</t>
  </si>
  <si>
    <t xml:space="preserve">  &lt;HeightCalibration_SY1&gt;-0.2803&lt;/HeightCalibration_SY1&gt;</t>
  </si>
  <si>
    <t>HeightCalibration_SZ1</t>
  </si>
  <si>
    <t>高度校准时左六轴旋转轴SZ</t>
  </si>
  <si>
    <t xml:space="preserve">  &lt;HeightCalibration_SZ1&gt;-1.3999481999999999&lt;/HeightCalibration_SZ1&gt;</t>
  </si>
  <si>
    <t>HeightCalibration_SX3</t>
  </si>
  <si>
    <t>高度校准时右六轴旋转轴SX</t>
  </si>
  <si>
    <t xml:space="preserve">  &lt;HeightCalibration_SX3&gt;1.41885&lt;/HeightCalibration_SX3&gt;</t>
  </si>
  <si>
    <t>HeightCalibration_SY3</t>
  </si>
  <si>
    <t>高度校准时右六轴旋转轴SY</t>
  </si>
  <si>
    <t xml:space="preserve">  &lt;HeightCalibration_SY3&gt;-0.59010000000000007&lt;/HeightCalibration_SY3&gt;</t>
  </si>
  <si>
    <t>HeightCalibration_SZ3</t>
  </si>
  <si>
    <t>高度校准时右六轴旋转轴SZ</t>
  </si>
  <si>
    <t xml:space="preserve">  &lt;HeightCalibration_SZ3&gt;-0.99996299999999994&lt;/HeightCalibration_SZ3&gt;</t>
  </si>
  <si>
    <t>左六轴旋转位置标定</t>
  </si>
  <si>
    <t>LSX1_X4</t>
  </si>
  <si>
    <t>左六轴X旋转轴标定时相机位置X</t>
  </si>
  <si>
    <t xml:space="preserve">  &lt;LSX1_X4&gt;-22938&lt;/LSX1_X4&gt;</t>
  </si>
  <si>
    <t>LSX1_Y4</t>
  </si>
  <si>
    <t>左六轴X旋转轴标定时相机位置Y</t>
  </si>
  <si>
    <t xml:space="preserve">  &lt;LSX1_Y4&gt;-47127.2&lt;/LSX1_Y4&gt;</t>
  </si>
  <si>
    <t>LSX1_X2</t>
  </si>
  <si>
    <t>左六轴X旋转轴标定时Chuck位置X</t>
  </si>
  <si>
    <t xml:space="preserve">  &lt;LSX1_X2&gt;9774.2&lt;/LSX1_X2&gt;</t>
  </si>
  <si>
    <t>LSX1_Y2</t>
  </si>
  <si>
    <t>左六轴X旋转轴标定时Chuck位置Y</t>
  </si>
  <si>
    <t xml:space="preserve">  &lt;LSX1_Y2&gt;-55043.4&lt;/LSX1_Y2&gt;</t>
  </si>
  <si>
    <t>LSX1_Z4</t>
  </si>
  <si>
    <t>左六轴X旋转轴标定时相机位置Z</t>
  </si>
  <si>
    <t xml:space="preserve">  &lt;LSX1_Z4&gt;-86196.5&lt;/LSX1_Z4&gt;</t>
  </si>
  <si>
    <t>LSX1_X1</t>
  </si>
  <si>
    <t>左六轴X旋转轴标定时六轴位置X</t>
  </si>
  <si>
    <t xml:space="preserve">  &lt;LSX1_X1&gt;25276.6&lt;/LSX1_X1&gt;</t>
  </si>
  <si>
    <t>LSX1_Y1</t>
  </si>
  <si>
    <t>左六轴X旋转轴标定时六轴位置Y</t>
  </si>
  <si>
    <t xml:space="preserve">  &lt;LSX1_Y1&gt;31558&lt;/LSX1_Y1&gt;</t>
  </si>
  <si>
    <t>LSX1_Z1</t>
  </si>
  <si>
    <t>左六轴X旋转轴标定时六轴位置Z</t>
  </si>
  <si>
    <t xml:space="preserve">  &lt;LSX1_Z1&gt;-19601.8&lt;/LSX1_Z1&gt;</t>
  </si>
  <si>
    <t>LSX1_Exp</t>
  </si>
  <si>
    <t>左六轴X旋转轴标定时曝光值</t>
  </si>
  <si>
    <t xml:space="preserve">  &lt;LSX1_Exp&gt;48500&lt;/LSX1_Exp&gt;</t>
  </si>
  <si>
    <t>LSY1_X4</t>
  </si>
  <si>
    <t>左六轴Y旋转轴标定时相机位置X</t>
  </si>
  <si>
    <t xml:space="preserve">  &lt;LSY1_X4&gt;-36250&lt;/LSY1_X4&gt;</t>
  </si>
  <si>
    <t>LSY1_Y4</t>
  </si>
  <si>
    <t>左六轴Y旋转轴标定时相机位置Y</t>
  </si>
  <si>
    <t xml:space="preserve">  &lt;LSY1_Y4&gt;-34332.7&lt;/LSY1_Y4&gt;</t>
  </si>
  <si>
    <t>LSY1_X2</t>
  </si>
  <si>
    <t>左六轴Y旋转轴标定时Chuck位置X</t>
  </si>
  <si>
    <t xml:space="preserve">  &lt;LSY1_X2&gt;9774.2&lt;/LSY1_X2&gt;</t>
  </si>
  <si>
    <t>LSY1_Y2</t>
  </si>
  <si>
    <t>左六轴Y旋转轴标定时Chuck位置Y</t>
  </si>
  <si>
    <t xml:space="preserve">  &lt;LSY1_Y2&gt;-55043.4&lt;/LSY1_Y2&gt;</t>
  </si>
  <si>
    <t>LSY1_Z4</t>
  </si>
  <si>
    <t>左六轴Y旋转轴标定时相机位置Z</t>
  </si>
  <si>
    <t xml:space="preserve">  &lt;LSY1_Z4&gt;-86197.5&lt;/LSY1_Z4&gt;</t>
  </si>
  <si>
    <t>LSY1_X1</t>
  </si>
  <si>
    <t>左六轴Y旋转轴标定时六轴位置X</t>
  </si>
  <si>
    <t xml:space="preserve">  &lt;LSY1_X1&gt;23365&lt;/LSY1_X1&gt;</t>
  </si>
  <si>
    <t>LSY1_Y1</t>
  </si>
  <si>
    <t>左六轴Y旋转轴标定时六轴位置Y</t>
  </si>
  <si>
    <t xml:space="preserve">  &lt;LSY1_Y1&gt;32530&lt;/LSY1_Y1&gt;</t>
  </si>
  <si>
    <t>LSY1_Z1</t>
  </si>
  <si>
    <t>左六轴Y旋转轴标定时六轴位置Z</t>
  </si>
  <si>
    <t xml:space="preserve">  &lt;LSY1_Z1&gt;-17945&lt;/LSY1_Z1&gt;</t>
  </si>
  <si>
    <t>LSY1_Exp</t>
  </si>
  <si>
    <t>左六轴Y旋转轴标定时曝光值</t>
  </si>
  <si>
    <t xml:space="preserve">  &lt;LSY1_Exp&gt;48000&lt;/LSY1_Exp&gt;</t>
  </si>
  <si>
    <t>LSZ1_X4</t>
  </si>
  <si>
    <t>左六轴Z旋转轴标定时相机位置X</t>
  </si>
  <si>
    <t xml:space="preserve">  &lt;LSZ1_X4&gt;-45225.2&lt;/LSZ1_X4&gt;</t>
  </si>
  <si>
    <t>LSZ1_Y4</t>
  </si>
  <si>
    <t>左六轴Z旋转轴标定时相机位置Y</t>
  </si>
  <si>
    <t xml:space="preserve">  &lt;LSZ1_Y4&gt;-23703.6&lt;/LSZ1_Y4&gt;</t>
  </si>
  <si>
    <t>LSZ1_X2</t>
  </si>
  <si>
    <t>左六轴Z旋转轴标定时Chuck位置X</t>
  </si>
  <si>
    <t xml:space="preserve">  &lt;LSZ1_X2&gt;9774.2&lt;/LSZ1_X2&gt;</t>
  </si>
  <si>
    <t>LSZ1_Y2</t>
  </si>
  <si>
    <t>左六轴Z旋转轴标定时Chuck位置Y</t>
  </si>
  <si>
    <t xml:space="preserve">  &lt;LSZ1_Y2&gt;-55043.4&lt;/LSZ1_Y2&gt;</t>
  </si>
  <si>
    <t>LSZ1_Z4</t>
  </si>
  <si>
    <t>左六轴Z旋转轴标定时相机位置Z</t>
  </si>
  <si>
    <t xml:space="preserve">  &lt;LSZ1_Z4&gt;-66189&lt;/LSZ1_Z4&gt;</t>
  </si>
  <si>
    <t>LSZ1_X1</t>
  </si>
  <si>
    <t>左六轴Z旋转轴标定时六轴位置X</t>
  </si>
  <si>
    <t xml:space="preserve">  &lt;LSZ1_X1&gt;14564.6&lt;/LSZ1_X1&gt;</t>
  </si>
  <si>
    <t>LSZ1_Y1</t>
  </si>
  <si>
    <t>左六轴Z旋转轴标定时六轴位置Y</t>
  </si>
  <si>
    <t xml:space="preserve">  &lt;LSZ1_Y1&gt;54592.8&lt;/LSZ1_Y1&gt;</t>
  </si>
  <si>
    <t>LSZ1_Z1</t>
  </si>
  <si>
    <t>左六轴Z旋转轴标定时六轴位置Z</t>
  </si>
  <si>
    <t xml:space="preserve">  &lt;LSZ1_Z1&gt;-11108.4&lt;/LSZ1_Z1&gt;</t>
  </si>
  <si>
    <t>LSZ1_Exp</t>
  </si>
  <si>
    <t>左六轴Z旋转轴标定时曝光值</t>
  </si>
  <si>
    <t xml:space="preserve">  &lt;LSZ1_Exp&gt;11900&lt;/LSZ1_Exp&gt;</t>
  </si>
  <si>
    <t>右六轴旋转位置标定</t>
  </si>
  <si>
    <t>RSX3_X4</t>
  </si>
  <si>
    <t>右六轴X旋转轴标定时相机位置X</t>
  </si>
  <si>
    <t xml:space="preserve">  &lt;RSX3_X4&gt;-31750&lt;/RSX3_X4&gt;</t>
  </si>
  <si>
    <t>RSX3_Y4</t>
  </si>
  <si>
    <t>右六轴X旋转轴标定时相机位置Y</t>
  </si>
  <si>
    <t xml:space="preserve">  &lt;RSX3_Y4&gt;-35105.5&lt;/RSX3_Y4&gt;</t>
  </si>
  <si>
    <t>RSX3_X2</t>
  </si>
  <si>
    <t>右六轴X旋转轴标定时Chuck位置X</t>
  </si>
  <si>
    <t xml:space="preserve">  &lt;RSX3_X2&gt;37774.3&lt;/RSX3_X2&gt;</t>
  </si>
  <si>
    <t>RSX3_Y2</t>
  </si>
  <si>
    <t>右六轴X旋转轴标定时Chuck位置Y</t>
  </si>
  <si>
    <t xml:space="preserve">  &lt;RSX3_Y2&gt;-31043.4&lt;/RSX3_Y2&gt;</t>
  </si>
  <si>
    <t>RSX3_Z4</t>
  </si>
  <si>
    <t>右六轴X旋转轴标定时相机位置Z</t>
  </si>
  <si>
    <t xml:space="preserve">  &lt;RSX3_Z4&gt;-86097.5&lt;/RSX3_Z4&gt;</t>
  </si>
  <si>
    <t>RSX3_X3</t>
  </si>
  <si>
    <t>右六轴X旋转轴标定时六轴位置X</t>
  </si>
  <si>
    <t xml:space="preserve">  &lt;RSX3_X3&gt;-26100&lt;/RSX3_X3&gt;</t>
  </si>
  <si>
    <t>RSX3_Y3</t>
  </si>
  <si>
    <t>右六轴X旋转轴标定时六轴位置Y</t>
  </si>
  <si>
    <t xml:space="preserve">  &lt;RSX3_Y3&gt;43720&lt;/RSX3_Y3&gt;</t>
  </si>
  <si>
    <t>RSX3_Z3</t>
  </si>
  <si>
    <t>右六轴X旋转轴标定时六轴位置Z</t>
  </si>
  <si>
    <t xml:space="preserve">  &lt;RSX3_Z3&gt;-20424&lt;/RSX3_Z3&gt;</t>
  </si>
  <si>
    <t>RSX3_Exp</t>
  </si>
  <si>
    <t>右六轴X旋转轴标定时曝光值</t>
  </si>
  <si>
    <t xml:space="preserve">  &lt;RSX3_Exp&gt;13000&lt;/RSX3_Exp&gt;</t>
  </si>
  <si>
    <t>RSY3_X4</t>
  </si>
  <si>
    <t>右六轴Y旋转轴标定时相机位置X</t>
  </si>
  <si>
    <t xml:space="preserve">  &lt;RSY3_X4&gt;-18050&lt;/RSY3_X4&gt;</t>
  </si>
  <si>
    <t>RSY3_Y4</t>
  </si>
  <si>
    <t>右六轴Y旋转轴标定时相机位置Y</t>
  </si>
  <si>
    <t xml:space="preserve">  &lt;RSY3_Y4&gt;-47905.5&lt;/RSY3_Y4&gt;</t>
  </si>
  <si>
    <t>RSY3_X2</t>
  </si>
  <si>
    <t>右六轴Y旋转轴标定时Chuck位置X</t>
  </si>
  <si>
    <t xml:space="preserve">  &lt;RSY3_X2&gt;37774.3&lt;/RSY3_X2&gt;</t>
  </si>
  <si>
    <t>RSY3_Y2</t>
  </si>
  <si>
    <t>右六轴Y旋转轴标定时Chuck位置Y</t>
  </si>
  <si>
    <t xml:space="preserve">  &lt;RSY3_Y2&gt;-31043.4&lt;/RSY3_Y2&gt;</t>
  </si>
  <si>
    <t>RSY3_Z4</t>
  </si>
  <si>
    <t>右六轴Y旋转轴标定时相机位置Z</t>
  </si>
  <si>
    <t xml:space="preserve">  &lt;RSY3_Z4&gt;-85797.5&lt;/RSY3_Z4&gt;</t>
  </si>
  <si>
    <t>RSY3_X3</t>
  </si>
  <si>
    <t>右六轴Y旋转轴标定时六轴位置X</t>
  </si>
  <si>
    <t xml:space="preserve">  &lt;RSY3_X3&gt;-24130&lt;/RSY3_X3&gt;</t>
  </si>
  <si>
    <t>RSY3_Y3</t>
  </si>
  <si>
    <t>右六轴Y旋转轴标定时六轴位置Y</t>
  </si>
  <si>
    <t xml:space="preserve">  &lt;RSY3_Y3&gt;43100&lt;/RSY3_Y3&gt;</t>
  </si>
  <si>
    <t>RSY3_Z3</t>
  </si>
  <si>
    <t>右六轴Y旋转轴标定时六轴位置Z</t>
  </si>
  <si>
    <t xml:space="preserve">  &lt;RSY3_Z3&gt;-20660&lt;/RSY3_Z3&gt;</t>
  </si>
  <si>
    <t>RSY3_Exp</t>
  </si>
  <si>
    <t>右六轴Y旋转轴标定时曝光值</t>
  </si>
  <si>
    <t xml:space="preserve">  &lt;RSY3_Exp&gt;11000&lt;/RSY3_Exp&gt;</t>
  </si>
  <si>
    <t>RSZ3_X4</t>
  </si>
  <si>
    <t>右六轴Z旋转轴标定时相机位置X</t>
  </si>
  <si>
    <t xml:space="preserve">  &lt;RSZ3_X4&gt;-9268.1&lt;/RSZ3_X4&gt;</t>
  </si>
  <si>
    <t>RSZ3_Y4</t>
  </si>
  <si>
    <t>右六轴Z旋转轴标定时相机位置Y</t>
  </si>
  <si>
    <t xml:space="preserve">  &lt;RSZ3_Y4&gt;-19848.9&lt;/RSZ3_Y4&gt;</t>
  </si>
  <si>
    <t>RSZ3_X2</t>
  </si>
  <si>
    <t>右六轴Z旋转轴标定时Chuck位置X</t>
  </si>
  <si>
    <t xml:space="preserve">  &lt;RSZ3_X2&gt;37774.3&lt;/RSZ3_X2&gt;</t>
  </si>
  <si>
    <t>RSZ3_Y2</t>
  </si>
  <si>
    <t>右六轴Z旋转轴标定时Chuck位置Y</t>
  </si>
  <si>
    <t xml:space="preserve">  &lt;RSZ3_Y2&gt;-49043.4&lt;/RSZ3_Y2&gt;</t>
  </si>
  <si>
    <t>RSZ3_Z4</t>
  </si>
  <si>
    <t>右六轴Z旋转轴标定时相机位置Z</t>
  </si>
  <si>
    <t xml:space="preserve">  &lt;RSZ3_Z4&gt;-65281.5&lt;/RSZ3_Z4&gt;</t>
  </si>
  <si>
    <t>RSZ3_X3</t>
  </si>
  <si>
    <t>右六轴Z旋转轴标定时六轴位置X</t>
  </si>
  <si>
    <t xml:space="preserve">  &lt;RSZ3_X3&gt;-14262.2&lt;/RSZ3_X3&gt;</t>
  </si>
  <si>
    <t>RSZ3_Y3</t>
  </si>
  <si>
    <t>右六轴Z旋转轴标定时六轴位置Y</t>
  </si>
  <si>
    <t xml:space="preserve">  &lt;RSZ3_Y3&gt;58869.2&lt;/RSZ3_Y3&gt;</t>
  </si>
  <si>
    <t>RSZ3_Z3</t>
  </si>
  <si>
    <t>右六轴Z旋转轴标定时六轴位置Z</t>
  </si>
  <si>
    <t xml:space="preserve">  &lt;RSZ3_Z3&gt;-11131.1&lt;/RSZ3_Z3&gt;</t>
  </si>
  <si>
    <t>RSZ3_Exp</t>
  </si>
  <si>
    <t>右六轴Z旋转轴标定时曝光值</t>
  </si>
  <si>
    <t xml:space="preserve">  &lt;RSZ3_Exp&gt;11800&lt;/RSZ3_Exp&gt;</t>
  </si>
  <si>
    <t>下料位置</t>
  </si>
  <si>
    <t>RemoveX2</t>
  </si>
  <si>
    <t>Chuck下料位置X</t>
  </si>
  <si>
    <t xml:space="preserve">  &lt;RemoveX2&gt;176467.8&lt;/RemoveX2&gt;</t>
  </si>
  <si>
    <t>RemoveY2</t>
  </si>
  <si>
    <t>Chuck下料位置Y</t>
  </si>
  <si>
    <t xml:space="preserve">  &lt;RemoveY2&gt;-348697.6&lt;/RemoveY2&gt;</t>
  </si>
  <si>
    <t>RemoveZ2</t>
  </si>
  <si>
    <t>Chuck下料位置Z</t>
  </si>
  <si>
    <t xml:space="preserve">  &lt;RemoveZ2&gt;500&lt;/RemoveZ2&gt;</t>
  </si>
  <si>
    <t>IsUpdateHeight</t>
  </si>
  <si>
    <t>删除</t>
  </si>
  <si>
    <t xml:space="preserve">  &lt;IsUpdateHeight&gt;true&lt;/IsUpdateHeight&gt;</t>
  </si>
  <si>
    <t>基准位置</t>
  </si>
  <si>
    <t>ChuckZ2</t>
  </si>
  <si>
    <t>Chuck基准高度Z，即OO测试位置</t>
  </si>
  <si>
    <t xml:space="preserve">  &lt;ChuckZ2&gt;7000&lt;/ChuckZ2&gt;</t>
  </si>
  <si>
    <t>Base_X2</t>
  </si>
  <si>
    <t>Chuck中心位置X</t>
  </si>
  <si>
    <t xml:space="preserve">  &lt;Base_X2&gt;174266.1&lt;/Base_X2&gt;</t>
  </si>
  <si>
    <t>Base_Y2</t>
  </si>
  <si>
    <t>Chuck中心位置Y</t>
  </si>
  <si>
    <t xml:space="preserve">  &lt;Base_Y2&gt;-176505.1&lt;/Base_Y2&gt;</t>
  </si>
  <si>
    <t>Base_X4</t>
  </si>
  <si>
    <t>顶部相机基准位置X</t>
  </si>
  <si>
    <t xml:space="preserve">  &lt;Base_X4&gt;-27089.1&lt;/Base_X4&gt;</t>
  </si>
  <si>
    <t>Base_Y4</t>
  </si>
  <si>
    <t>顶部相机基准位置Y</t>
  </si>
  <si>
    <t xml:space="preserve">  &lt;Base_Y4&gt;-24485&lt;/Base_Y4&gt;</t>
  </si>
  <si>
    <t>Base_Z4</t>
  </si>
  <si>
    <t>顶部相机基准位置Z;新增</t>
  </si>
  <si>
    <t>HSenserWorkU</t>
  </si>
  <si>
    <t>测高仪位置</t>
  </si>
  <si>
    <t>HeightPlat_Y2_1</t>
  </si>
  <si>
    <t>图像方法计算高度时的位置</t>
  </si>
  <si>
    <t>删除，当前还是采用FA碰撞晶圆边缘位置，Fiber看倒影的方式</t>
  </si>
  <si>
    <r>
      <rPr>
        <sz val="11"/>
        <color theme="1"/>
        <rFont val="宋体"/>
        <charset val="134"/>
        <scheme val="minor"/>
      </rPr>
      <t>碰撞或者看倒影的方式，</t>
    </r>
    <r>
      <rPr>
        <sz val="11"/>
        <color rgb="FFFF0000"/>
        <rFont val="宋体"/>
        <charset val="134"/>
        <scheme val="minor"/>
      </rPr>
      <t>和晶圆强相关，放到晶圆名称相关的文件中</t>
    </r>
    <r>
      <rPr>
        <sz val="11"/>
        <color theme="1"/>
        <rFont val="宋体"/>
        <charset val="134"/>
        <scheme val="minor"/>
      </rPr>
      <t xml:space="preserve">
需要记录信息：
1：左六轴标定时相机X/Y/Z/曝光值
2：Chuck位置 XY
3:左六轴XYZ
右六轴同上
新建文件保存</t>
    </r>
  </si>
  <si>
    <t xml:space="preserve">  &lt;HeightPlat_Y2_1&gt;-29643.4&lt;/HeightPlat_Y2_1&gt;</t>
  </si>
  <si>
    <t>HeightPlat_X2_1</t>
  </si>
  <si>
    <t xml:space="preserve">  &lt;HeightPlat_X2_1&gt;19974.3&lt;/HeightPlat_X2_1&gt;</t>
  </si>
  <si>
    <t>HeightPlat_Y2_3</t>
  </si>
  <si>
    <t xml:space="preserve">  &lt;HeightPlat_Y2_3&gt;-21643.4&lt;/HeightPlat_Y2_3&gt;</t>
  </si>
  <si>
    <t>HeightPlat_X2_3</t>
  </si>
  <si>
    <t xml:space="preserve">  &lt;HeightPlat_X2_3&gt;28974.3&lt;/HeightPlat_X2_3&gt;</t>
  </si>
  <si>
    <t>HeightZ1_X4</t>
  </si>
  <si>
    <t xml:space="preserve">  &lt;HeightZ1_X4&gt;-36837.96875&lt;/HeightZ1_X4&gt;</t>
  </si>
  <si>
    <t>HeightZ1_Y4</t>
  </si>
  <si>
    <t xml:space="preserve">  &lt;HeightZ1_Y4&gt;-34827.1875&lt;/HeightZ1_Y4&gt;</t>
  </si>
  <si>
    <t>HeightZ1_X2</t>
  </si>
  <si>
    <t xml:space="preserve">  &lt;HeightZ1_X2&gt;9774.2&lt;/HeightZ1_X2&gt;</t>
  </si>
  <si>
    <t>HeightZ1_Y2</t>
  </si>
  <si>
    <t xml:space="preserve">  &lt;HeightZ1_Y2&gt;-55043.4&lt;/HeightZ1_Y2&gt;</t>
  </si>
  <si>
    <t>HeightZ1_Z4</t>
  </si>
  <si>
    <t xml:space="preserve">  &lt;HeightZ1_Z4&gt;-86096.5&lt;/HeightZ1_Z4&gt;</t>
  </si>
  <si>
    <t>HeightZ1_X1</t>
  </si>
  <si>
    <t xml:space="preserve">  &lt;HeightZ1_X1&gt;23676.5&lt;/HeightZ1_X1&gt;</t>
  </si>
  <si>
    <t>HeightZ1_Y1</t>
  </si>
  <si>
    <t xml:space="preserve">  &lt;HeightZ1_Y1&gt;31088&lt;/HeightZ1_Y1&gt;</t>
  </si>
  <si>
    <t>HeightZ1_Z1</t>
  </si>
  <si>
    <t xml:space="preserve">  &lt;HeightZ1_Z1&gt;-19891.75&lt;/HeightZ1_Z1&gt;</t>
  </si>
  <si>
    <t>HeightZ1_Exp</t>
  </si>
  <si>
    <t xml:space="preserve">  &lt;HeightZ1_Exp&gt;46000&lt;/HeightZ1_Exp&gt;</t>
  </si>
  <si>
    <t>HeightZ3_X4</t>
  </si>
  <si>
    <t xml:space="preserve">  &lt;HeightZ3_X4&gt;-18663.28125&lt;/HeightZ3_X4&gt;</t>
  </si>
  <si>
    <t>HeightZ3_Y4</t>
  </si>
  <si>
    <t xml:space="preserve">  &lt;HeightZ3_Y4&gt;-47816.875&lt;/HeightZ3_Y4&gt;</t>
  </si>
  <si>
    <t>HeightZ3_X2</t>
  </si>
  <si>
    <t xml:space="preserve">  &lt;HeightZ3_X2&gt;37774.3&lt;/HeightZ3_X2&gt;</t>
  </si>
  <si>
    <t>HeightZ3_Y2</t>
  </si>
  <si>
    <t xml:space="preserve">  &lt;HeightZ3_Y2&gt;-31043.4&lt;/HeightZ3_Y2&gt;</t>
  </si>
  <si>
    <t>HeightZ3_Z4</t>
  </si>
  <si>
    <t xml:space="preserve">  &lt;HeightZ3_Z4&gt;-86314.5&lt;/HeightZ3_Z4&gt;</t>
  </si>
  <si>
    <t>HeightZ3_X3</t>
  </si>
  <si>
    <t xml:space="preserve">  &lt;HeightZ3_X3&gt;-24060&lt;/HeightZ3_X3&gt;</t>
  </si>
  <si>
    <t>HeightZ3_Y3</t>
  </si>
  <si>
    <t xml:space="preserve">  &lt;HeightZ3_Y3&gt;43450&lt;/HeightZ3_Y3&gt;</t>
  </si>
  <si>
    <t>HeightZ3_Z3</t>
  </si>
  <si>
    <t xml:space="preserve">  &lt;HeightZ3_Z3&gt;-20848.4&lt;/HeightZ3_Z3&gt;</t>
  </si>
  <si>
    <t>HeightZ3_Exp</t>
  </si>
  <si>
    <t xml:space="preserve">  &lt;HeightZ3_Exp&gt;46000&lt;/HeightZ3_Exp&gt;</t>
  </si>
  <si>
    <t>高度扫描中心位置</t>
  </si>
  <si>
    <t>HeightScan_X2</t>
  </si>
  <si>
    <t>高度扫描的中心位置就是Base_X</t>
  </si>
  <si>
    <t xml:space="preserve">  &lt;HeightScan_X2&gt;-169896.2&lt;/HeightScan_X2&gt;</t>
  </si>
  <si>
    <t>HeightScan_Y2</t>
  </si>
  <si>
    <t>高度扫描的中心位置就是Base_Y</t>
  </si>
  <si>
    <t xml:space="preserve">  &lt;HeightScan_Y2&gt;-162306.3&lt;/HeightScan_Y2&gt;</t>
  </si>
  <si>
    <t>安全位置</t>
  </si>
  <si>
    <t>SafeZ1</t>
  </si>
  <si>
    <t>左六轴安全位置Z</t>
  </si>
  <si>
    <t>增加安全位置标定</t>
  </si>
  <si>
    <t xml:space="preserve">  &lt;SafeZ1&gt;-1000&lt;/SafeZ1&gt;</t>
  </si>
  <si>
    <t>SafeZ3</t>
  </si>
  <si>
    <t>右六轴安全位置Z</t>
  </si>
  <si>
    <t xml:space="preserve">  &lt;SafeZ3&gt;-1000&lt;/SafeZ3&gt;</t>
  </si>
  <si>
    <t>SafeZ2</t>
  </si>
  <si>
    <t>Chuck安全位置Z</t>
  </si>
  <si>
    <t xml:space="preserve">  &lt;SafeZ2&gt;1000&lt;/SafeZ2&gt;</t>
  </si>
  <si>
    <t>SafeX1</t>
  </si>
  <si>
    <t>左六轴安全位置X</t>
  </si>
  <si>
    <t xml:space="preserve">  &lt;SafeX1&gt;100&lt;/SafeX1&gt;</t>
  </si>
  <si>
    <t>SafeY1</t>
  </si>
  <si>
    <t>左六轴安全位置Y</t>
  </si>
  <si>
    <t xml:space="preserve">  &lt;SafeY1&gt;100&lt;/SafeY1&gt;</t>
  </si>
  <si>
    <t>SafeX3</t>
  </si>
  <si>
    <t>右六轴安全位置X</t>
  </si>
  <si>
    <t xml:space="preserve">  &lt;SafeX3&gt;-100&lt;/SafeX3&gt;</t>
  </si>
  <si>
    <t>SafeY3</t>
  </si>
  <si>
    <t>右六轴安全位置Y</t>
  </si>
  <si>
    <t xml:space="preserve">  &lt;SafeY3&gt;100&lt;/SafeY3&gt;</t>
  </si>
  <si>
    <t>SafeZ4</t>
  </si>
  <si>
    <t>相机安全位置Z</t>
  </si>
  <si>
    <t xml:space="preserve">  &lt;SafeZ4&gt;-100&lt;/SafeZ4&gt;</t>
  </si>
  <si>
    <t>SafeU</t>
  </si>
  <si>
    <t>测高仪安全位置</t>
  </si>
  <si>
    <t xml:space="preserve">  &lt;SafeU&gt;-1000&lt;/SafeU&gt;</t>
  </si>
  <si>
    <t>WaferID_X2</t>
  </si>
  <si>
    <t>WaferID识别Chuck位置X</t>
  </si>
  <si>
    <r>
      <rPr>
        <sz val="11"/>
        <color rgb="FFFF0000"/>
        <rFont val="宋体"/>
        <charset val="134"/>
        <scheme val="minor"/>
      </rPr>
      <t>跟产品走</t>
    </r>
    <r>
      <rPr>
        <sz val="11"/>
        <color theme="1"/>
        <rFont val="宋体"/>
        <charset val="134"/>
        <scheme val="minor"/>
      </rPr>
      <t>，不放在机台校准文件中</t>
    </r>
  </si>
  <si>
    <t xml:space="preserve">  &lt;WaferID_X2&gt;0&lt;/WaferID_X2&gt;</t>
  </si>
  <si>
    <t>WaferID_Y2</t>
  </si>
  <si>
    <t>WaferID识别Chuck位置Y</t>
  </si>
  <si>
    <t>跟产品走，不放在机台校准文件中</t>
  </si>
  <si>
    <t xml:space="preserve">  &lt;WaferID_Y2&gt;0&lt;/WaferID_Y2&gt;</t>
  </si>
  <si>
    <t>WaferID_Z2</t>
  </si>
  <si>
    <t>WaferID识别Chuck位置Z</t>
  </si>
  <si>
    <t xml:space="preserve">  &lt;WaferID_Z2&gt;0&lt;/WaferID_Z2&gt;</t>
  </si>
  <si>
    <t>WaferID_X4</t>
  </si>
  <si>
    <t>WaferID识别相机位置X</t>
  </si>
  <si>
    <t xml:space="preserve">  &lt;WaferID_X4&gt;0&lt;/WaferID_X4&gt;</t>
  </si>
  <si>
    <t>WaferID_Y4</t>
  </si>
  <si>
    <t>WaferID识别相机位置Y</t>
  </si>
  <si>
    <t xml:space="preserve">  &lt;WaferID_Y4&gt;0&lt;/WaferID_Y4&gt;</t>
  </si>
  <si>
    <t>WaferID_Z4</t>
  </si>
  <si>
    <t>WaferID识别相机位置Z</t>
  </si>
  <si>
    <t xml:space="preserve">  &lt;WaferID_Z4&gt;0&lt;/WaferID_Z4&gt;</t>
  </si>
  <si>
    <t>WaferID_Exposure</t>
  </si>
  <si>
    <t>WaferID识别识别时相机曝光值</t>
  </si>
  <si>
    <t xml:space="preserve">  &lt;WaferID_Exposure&gt;0&lt;/WaferID_Exposure&gt;</t>
  </si>
  <si>
    <t>压针位置</t>
  </si>
  <si>
    <t>ProbeWaferContactZ0</t>
  </si>
  <si>
    <t>探针接触位置</t>
  </si>
  <si>
    <t>？</t>
  </si>
  <si>
    <t>再想想！！！</t>
  </si>
  <si>
    <t xml:space="preserve">  &lt;ProbeWaferContactZ0&gt;8000&lt;/ProbeWaferContactZ0&gt;</t>
  </si>
  <si>
    <t>ProbeCrimpingDepth</t>
  </si>
  <si>
    <t>探针压接深度</t>
  </si>
  <si>
    <t xml:space="preserve">  &lt;ProbeCrimpingDepth&gt;35&lt;/ProbeCrimpingDepth&gt;</t>
  </si>
  <si>
    <t>&lt;/EquipmentCalibrationInfo&gt;</t>
  </si>
  <si>
    <t>功能区</t>
  </si>
  <si>
    <t>&lt;WaferMapInfo xmlns:xsd="http://www.w3.org/2001/XMLSchema" xmlns:xsi="http://www.w3.org/2001/XMLSchema-instance"&gt;</t>
  </si>
  <si>
    <t>IsRotation</t>
  </si>
  <si>
    <t>是否旋转，旋转多少度</t>
  </si>
  <si>
    <t xml:space="preserve">  &lt;IsRotation&gt;0&lt;/IsRotation&gt;</t>
  </si>
  <si>
    <t>晶圆基本信息</t>
  </si>
  <si>
    <t>Type</t>
  </si>
  <si>
    <t>Test80621</t>
  </si>
  <si>
    <t>晶圆类型</t>
  </si>
  <si>
    <t xml:space="preserve">  &lt;Type&gt;Test80621&lt;/Type&gt;</t>
  </si>
  <si>
    <t>CtlRows</t>
  </si>
  <si>
    <t>MAP绘图区行数</t>
  </si>
  <si>
    <t xml:space="preserve">  &lt;CtlRows&gt;11&lt;/CtlRows&gt;</t>
  </si>
  <si>
    <t>CtlCols</t>
  </si>
  <si>
    <t>MAP绘图区列数</t>
  </si>
  <si>
    <t xml:space="preserve">  &lt;CtlCols&gt;11&lt;/CtlCols&gt;</t>
  </si>
  <si>
    <t>DieWidth</t>
  </si>
  <si>
    <t>Reticle宽度(um)</t>
  </si>
  <si>
    <t xml:space="preserve">  &lt;DieWidth&gt;21437.89&lt;/DieWidth&gt;</t>
  </si>
  <si>
    <t>DieHeight</t>
  </si>
  <si>
    <t>Reticle高度(um)</t>
  </si>
  <si>
    <t xml:space="preserve">  &lt;DieHeight&gt;22006.08&lt;/DieHeight&gt;</t>
  </si>
  <si>
    <t>DieRows</t>
  </si>
  <si>
    <t xml:space="preserve">  &lt;DieRows&gt;8&lt;/DieRows&gt;</t>
  </si>
  <si>
    <t>DieColumns</t>
  </si>
  <si>
    <t xml:space="preserve">  &lt;DieColumns&gt;8&lt;/DieColumns&gt;</t>
  </si>
  <si>
    <t>Mark点相关</t>
  </si>
  <si>
    <t>MarkDieRowIndex</t>
  </si>
  <si>
    <t>Mark点所在Reticle行号</t>
  </si>
  <si>
    <t xml:space="preserve">  &lt;MarkDieRowIndex&gt;4&lt;/MarkDieRowIndex&gt;</t>
  </si>
  <si>
    <t>MarkDieColumnIndex</t>
  </si>
  <si>
    <t>Mark点所在Reticle列号</t>
  </si>
  <si>
    <t xml:space="preserve">  &lt;MarkDieColumnIndex&gt;5&lt;/MarkDieColumnIndex&gt;</t>
  </si>
  <si>
    <t>MarkRow</t>
  </si>
  <si>
    <t>Mark点图像行坐标</t>
  </si>
  <si>
    <t xml:space="preserve">  &lt;MarkRow&gt;1837.1270995023638&lt;/MarkRow&gt;</t>
  </si>
  <si>
    <t>MarkColumn</t>
  </si>
  <si>
    <t>Mark点图像列坐标</t>
  </si>
  <si>
    <t xml:space="preserve">  &lt;MarkColumn&gt;2553.8104817677759&lt;/MarkColumn&gt;</t>
  </si>
  <si>
    <t>MarkX2</t>
  </si>
  <si>
    <t>Mark点Chuck轴X位置</t>
  </si>
  <si>
    <t xml:space="preserve">  &lt;MarkX2&gt;-168506.80000000002&lt;/MarkX2&gt;</t>
  </si>
  <si>
    <t>MarkY2</t>
  </si>
  <si>
    <t>Mark点Chuck轴Y位置</t>
  </si>
  <si>
    <t xml:space="preserve">  &lt;MarkY2&gt;-184389.95&lt;/MarkY2&gt;</t>
  </si>
  <si>
    <t>MarkX4</t>
  </si>
  <si>
    <t>Mark点相机轴X位置</t>
  </si>
  <si>
    <t xml:space="preserve">  &lt;MarkX4&gt;33000&lt;/MarkX4&gt;</t>
  </si>
  <si>
    <t>MarkY4</t>
  </si>
  <si>
    <t>Mark点相机轴Y位置</t>
  </si>
  <si>
    <t xml:space="preserve">  &lt;MarkY4&gt;16000&lt;/MarkY4&gt;</t>
  </si>
  <si>
    <t>MarkZ4</t>
  </si>
  <si>
    <t>Mark点相机轴Z位置</t>
  </si>
  <si>
    <t xml:space="preserve">  &lt;MarkZ4&gt;-81700&lt;/MarkZ4&gt;</t>
  </si>
  <si>
    <t>MarkDeltaX2</t>
  </si>
  <si>
    <t>重新上料后Mark点位置和原始标定Map图时轴X坐标差异</t>
  </si>
  <si>
    <t xml:space="preserve">  &lt;MarkDeltaX2&gt;-516.5010200496472&lt;/MarkDeltaX2&gt;</t>
  </si>
  <si>
    <t>MarkDeltaY2</t>
  </si>
  <si>
    <t>重新上料后Mark点位置和原始标定Map图时轴Y坐标差异</t>
  </si>
  <si>
    <t xml:space="preserve">  &lt;MarkDeltaY2&gt;-509.59784987717285&lt;/MarkDeltaY2&gt;</t>
  </si>
  <si>
    <t>MarkExposure</t>
  </si>
  <si>
    <t>Mark点制作时的曝光值</t>
  </si>
  <si>
    <t xml:space="preserve">  &lt;MarkExposure&gt;528&lt;/MarkExposure&gt;</t>
  </si>
  <si>
    <t>压针相关</t>
  </si>
  <si>
    <t>MarkPadRow</t>
  </si>
  <si>
    <t>压针时辅助识别Mark点图像坐标X</t>
  </si>
  <si>
    <t xml:space="preserve">  &lt;WaferMotionPlat&gt;</t>
  </si>
  <si>
    <t>MarkPadColumn</t>
  </si>
  <si>
    <t>压针时辅助识别Mark点图像坐标Y</t>
  </si>
  <si>
    <t xml:space="preserve">    &lt;Px&gt;</t>
  </si>
  <si>
    <t>MarkPadX2</t>
  </si>
  <si>
    <t>压针时辅助识别Mark点Chuck轴X</t>
  </si>
  <si>
    <t xml:space="preserve">      &lt;double&gt;-42875.78&lt;/double&gt;</t>
  </si>
  <si>
    <t>MarkPadY2</t>
  </si>
  <si>
    <t>压针时辅助识别Mark点Chuck轴Y</t>
  </si>
  <si>
    <t>审视</t>
  </si>
  <si>
    <t>RefSubDieRowindex</t>
  </si>
  <si>
    <t>放到测试项中</t>
  </si>
  <si>
    <t xml:space="preserve">      &lt;double&gt;64313.67&lt;/double&gt;</t>
  </si>
  <si>
    <t>RefSubDieColumnIndex</t>
  </si>
  <si>
    <t>RefSubDieName</t>
  </si>
  <si>
    <t xml:space="preserve">    &lt;/Px&gt;</t>
  </si>
  <si>
    <t>RefSubDieX</t>
  </si>
  <si>
    <t xml:space="preserve">    &lt;Py&gt;</t>
  </si>
  <si>
    <t>RefSubDieY</t>
  </si>
  <si>
    <t xml:space="preserve">      &lt;double&gt;22006.08&lt;/double&gt;</t>
  </si>
  <si>
    <t>RefSubDieChuckX2</t>
  </si>
  <si>
    <t xml:space="preserve">      &lt;double&gt;-88024.32&lt;/double&gt;</t>
  </si>
  <si>
    <t>RefSubDieChuckY2</t>
  </si>
  <si>
    <t>RefSubDieFAX1</t>
  </si>
  <si>
    <t>RefSubDieFAY1</t>
  </si>
  <si>
    <t xml:space="preserve">    &lt;/Py&gt;</t>
  </si>
  <si>
    <t>RefSubDieFAX3</t>
  </si>
  <si>
    <t xml:space="preserve">    &lt;Qx&gt;</t>
  </si>
  <si>
    <t>RefSubDieFAY3</t>
  </si>
  <si>
    <t xml:space="preserve">      &lt;double&gt;-126153.96748063166&lt;/double&gt;</t>
  </si>
  <si>
    <t>4点定位</t>
  </si>
  <si>
    <t>WaferMotionPlat</t>
  </si>
  <si>
    <t>4组 Px、Py、Qx、Qy</t>
  </si>
  <si>
    <t>4Mark点定位补偿后的运动坐标系和晶圆坐标系的系数矩阵参数</t>
  </si>
  <si>
    <t xml:space="preserve">      &lt;double&gt;-126173.4182638679&lt;/double&gt;</t>
  </si>
  <si>
    <t>RefDieRowIndex1</t>
  </si>
  <si>
    <t>RefDieRowIndex2</t>
  </si>
  <si>
    <t xml:space="preserve">      &lt;double&gt;-233333.33899621933&lt;/double&gt;</t>
  </si>
  <si>
    <t>RefDieRowIndex3</t>
  </si>
  <si>
    <t xml:space="preserve">      &lt;double&gt;-233320.36010067657&lt;/double&gt;</t>
  </si>
  <si>
    <t>RefDieRowIndex4</t>
  </si>
  <si>
    <t xml:space="preserve">    &lt;/Qx&gt;</t>
  </si>
  <si>
    <t>RefDieColumnIndex1</t>
  </si>
  <si>
    <t xml:space="preserve">    &lt;Qy&gt;</t>
  </si>
  <si>
    <t>RefDieColumnIndex2</t>
  </si>
  <si>
    <t xml:space="preserve">      &lt;double&gt;-206899.14119107265&lt;/double&gt;</t>
  </si>
  <si>
    <t>RefDieColumnIndex3</t>
  </si>
  <si>
    <t xml:space="preserve">      &lt;double&gt;-96879.2414573963&lt;/double&gt;</t>
  </si>
  <si>
    <t>RefDieColumnIndex4</t>
  </si>
  <si>
    <t xml:space="preserve">      &lt;double&gt;-96895.335259712068&lt;/double&gt;</t>
  </si>
  <si>
    <t>HeightH2</t>
  </si>
  <si>
    <t>放到高度文件中</t>
  </si>
  <si>
    <t xml:space="preserve">      &lt;double&gt;-206916.5904484741&lt;/double&gt;</t>
  </si>
  <si>
    <t>HeightH1</t>
  </si>
  <si>
    <t xml:space="preserve">    &lt;/Qy&gt;</t>
  </si>
  <si>
    <t>HeightH3</t>
  </si>
  <si>
    <t xml:space="preserve">  &lt;/WaferMotionPlat&gt;</t>
  </si>
  <si>
    <t>HeightZ1</t>
  </si>
  <si>
    <t xml:space="preserve">  &lt;RefDieRowIndex1&gt;3&lt;/RefDieRowIndex1&gt;</t>
  </si>
  <si>
    <t>HeightZ3</t>
  </si>
  <si>
    <t xml:space="preserve">  &lt;RefDieRowIndex2&gt;8&lt;/RefDieRowIndex2&gt;</t>
  </si>
  <si>
    <t>CompensateZ1</t>
  </si>
  <si>
    <t>直接从高度扫描文件中获取中心点高度值</t>
  </si>
  <si>
    <t xml:space="preserve">  &lt;RefDieRowIndex3&gt;8&lt;/RefDieRowIndex3&gt;</t>
  </si>
  <si>
    <t>CompenSateZ3</t>
  </si>
  <si>
    <t xml:space="preserve">  &lt;RefDieRowIndex4&gt;3&lt;/RefDieRowIndex4&gt;</t>
  </si>
  <si>
    <t>Die信息</t>
  </si>
  <si>
    <t>Dies</t>
  </si>
  <si>
    <t>增加不完整reticle标志以及OrdName</t>
  </si>
  <si>
    <t xml:space="preserve">  &lt;RefDieColumnIndex1&gt;3&lt;/RefDieColumnIndex1&gt;</t>
  </si>
  <si>
    <t>reticle排序1</t>
  </si>
  <si>
    <t>HomeDieName</t>
  </si>
  <si>
    <t>reticle的位置1#，(3，4)这些信息</t>
  </si>
  <si>
    <t>HomeDie名称</t>
  </si>
  <si>
    <t xml:space="preserve">  &lt;RefDieColumnIndex2&gt;3&lt;/RefDieColumnIndex2&gt;</t>
  </si>
  <si>
    <t>HomeDieRowIndex</t>
  </si>
  <si>
    <t>HomeDie在绘图区的行号</t>
  </si>
  <si>
    <t xml:space="preserve">  &lt;RefDieColumnIndex3&gt;8&lt;/RefDieColumnIndex3&gt;</t>
  </si>
  <si>
    <t>HomeDieColIndex</t>
  </si>
  <si>
    <t>HomeDie在绘图区的列号</t>
  </si>
  <si>
    <t xml:space="preserve">  &lt;RefDieColumnIndex4&gt;8&lt;/RefDieColumnIndex4&gt;</t>
  </si>
  <si>
    <t>Subdie信息</t>
  </si>
  <si>
    <t>SubDies</t>
  </si>
  <si>
    <t>SubDie的名称，晶圆相对坐标信息</t>
  </si>
  <si>
    <t>subdie信息</t>
  </si>
  <si>
    <t>每次测试新的晶圆，参考位置都需要重新标定
参考位置坐标记录在本地，Subdie坐标也记录在本地，不和Wafermap绑定了</t>
  </si>
  <si>
    <t xml:space="preserve">  &lt;HeightH2&gt;2754.17&lt;/HeightH2&gt;</t>
  </si>
  <si>
    <t>OriginDieRowIndex</t>
  </si>
  <si>
    <t>reticle排序2</t>
  </si>
  <si>
    <t xml:space="preserve">  &lt;HeightH1&gt;-1099.2&lt;/HeightH1&gt;</t>
  </si>
  <si>
    <t>OriginDieColIndex</t>
  </si>
  <si>
    <t>NameType</t>
  </si>
  <si>
    <t>reticle命名方式1，other</t>
  </si>
  <si>
    <t>高度相关</t>
  </si>
  <si>
    <t>Height_LeftZCali</t>
  </si>
  <si>
    <t>左六轴高度坐标</t>
  </si>
  <si>
    <t xml:space="preserve">  &lt;HeightH3&gt;-1102.0000000000002&lt;/HeightH3&gt;</t>
  </si>
  <si>
    <t>Height_ChuckX_LeftCali</t>
  </si>
  <si>
    <t xml:space="preserve">  &lt;HeightZ1&gt;-14684.75&lt;/HeightZ1&gt;</t>
  </si>
  <si>
    <t>Height_ChuckY_LeftCali</t>
  </si>
  <si>
    <t xml:space="preserve">  &lt;HeightZ3&gt;-15780.75&lt;/HeightZ3&gt;</t>
  </si>
  <si>
    <t>Height_RightZCali</t>
  </si>
  <si>
    <t>右六轴高度坐标</t>
  </si>
  <si>
    <t xml:space="preserve">  &lt;CompensateZ1&gt;-35&lt;/CompensateZ1&gt;</t>
  </si>
  <si>
    <t>Height_ChuckX_RightCali</t>
  </si>
  <si>
    <t xml:space="preserve">  &lt;CompenSateZ3&gt;-10&lt;/CompenSateZ3&gt;</t>
  </si>
  <si>
    <t>Height_ChuckY_RightCali</t>
  </si>
  <si>
    <t xml:space="preserve">  &lt;Dies&gt;</t>
  </si>
  <si>
    <t xml:space="preserve">    &lt;DieInfo&gt;</t>
  </si>
  <si>
    <t xml:space="preserve">      &lt;Name&gt;AB04&lt;/Name&gt;</t>
  </si>
  <si>
    <t>机台配置文件</t>
  </si>
  <si>
    <t>短期硬件不动情况下，机台相关信息</t>
  </si>
  <si>
    <t xml:space="preserve">      &lt;X&gt;5&lt;/X&gt;</t>
  </si>
  <si>
    <t>wafer配置文件</t>
  </si>
  <si>
    <t>同类型或者不同类型，在不需要更换硬件情况下的信息</t>
  </si>
  <si>
    <t xml:space="preserve">      &lt;Y&gt;8&lt;/Y&gt;</t>
  </si>
  <si>
    <t xml:space="preserve">      &lt;RowIndex&gt;2&lt;/RowIndex&gt;</t>
  </si>
  <si>
    <t xml:space="preserve">      &lt;ColumnIndex&gt;5&lt;/ColumnIndex&gt;</t>
  </si>
  <si>
    <t xml:space="preserve">    &lt;/DieInfo&gt;</t>
  </si>
  <si>
    <t xml:space="preserve">      &lt;Name&gt;AB05&lt;/Name&gt;</t>
  </si>
  <si>
    <t xml:space="preserve">      &lt;X&gt;6&lt;/X&gt;</t>
  </si>
  <si>
    <t>Map图的作用</t>
  </si>
  <si>
    <t>显示晶圆Die名称位置分布信息</t>
  </si>
  <si>
    <t>左右六轴角度放在哪里</t>
  </si>
  <si>
    <t>equipment</t>
  </si>
  <si>
    <t>借助Mark点实现晶圆角度调整</t>
  </si>
  <si>
    <t>高度标定信息放到哪里</t>
  </si>
  <si>
    <t>wafermap</t>
  </si>
  <si>
    <t>根据4点定位提高走位精度？</t>
  </si>
  <si>
    <t xml:space="preserve">      &lt;ColumnIndex&gt;6&lt;/ColumnIndex&gt;</t>
  </si>
  <si>
    <t>借助Mark点实现晶圆位置调整？</t>
  </si>
  <si>
    <t xml:space="preserve">      &lt;Name&gt;AC02&lt;/Name&gt;</t>
  </si>
  <si>
    <t xml:space="preserve">      &lt;X&gt;3&lt;/X&gt;</t>
  </si>
  <si>
    <t>当前扫描Map要求Mark点不能太靠边，左上均有Mark点才行</t>
  </si>
  <si>
    <t>可以优化</t>
  </si>
  <si>
    <t xml:space="preserve">      &lt;Y&gt;7&lt;/Y&gt;</t>
  </si>
  <si>
    <t xml:space="preserve">      &lt;RowIndex&gt;3&lt;/RowIndex&gt;</t>
  </si>
  <si>
    <t xml:space="preserve">      &lt;ColumnIndex&gt;3&lt;/ColumnIndex&gt;</t>
  </si>
  <si>
    <t>4点校准信息</t>
  </si>
  <si>
    <t xml:space="preserve">      &lt;Name&gt;AC03&lt;/Name&gt;</t>
  </si>
  <si>
    <t>row column大小</t>
  </si>
  <si>
    <t xml:space="preserve">      &lt;X&gt;4&lt;/X&gt;</t>
  </si>
  <si>
    <t>mark信息</t>
  </si>
  <si>
    <t>die信息</t>
  </si>
  <si>
    <t xml:space="preserve">      &lt;ColumnIndex&gt;4&lt;/ColumnIndex&gt;</t>
  </si>
  <si>
    <t>测试die信息-name</t>
  </si>
  <si>
    <t>从本地配置文件中导入</t>
  </si>
  <si>
    <t>subdie晶圆坐标信息</t>
  </si>
  <si>
    <t xml:space="preserve">      &lt;Name&gt;AC04&lt;/Name&gt;</t>
  </si>
  <si>
    <t>参考subdie轴位置信息</t>
  </si>
  <si>
    <t>高度校准信息</t>
  </si>
  <si>
    <t xml:space="preserve">      &lt;Name&gt;AC05&lt;/Name&gt;</t>
  </si>
  <si>
    <t xml:space="preserve">      &lt;Name&gt;AC06&lt;/Name&gt;</t>
  </si>
  <si>
    <t xml:space="preserve">      &lt;X&gt;7&lt;/X&gt;</t>
  </si>
  <si>
    <t xml:space="preserve">      &lt;ColumnIndex&gt;7&lt;/ColumnIndex&gt;</t>
  </si>
  <si>
    <t xml:space="preserve">      &lt;Name&gt;AC07&lt;/Name&gt;</t>
  </si>
  <si>
    <t xml:space="preserve">      &lt;X&gt;8&lt;/X&gt;</t>
  </si>
  <si>
    <t xml:space="preserve">      &lt;ColumnIndex&gt;8&lt;/ColumnIndex&gt;</t>
  </si>
  <si>
    <t xml:space="preserve">      &lt;Name&gt;AD01&lt;/Name&gt;</t>
  </si>
  <si>
    <t xml:space="preserve">      &lt;X&gt;2&lt;/X&gt;</t>
  </si>
  <si>
    <t xml:space="preserve">      &lt;Y&gt;6&lt;/Y&gt;</t>
  </si>
  <si>
    <t xml:space="preserve">      &lt;RowIndex&gt;4&lt;/RowIndex&gt;</t>
  </si>
  <si>
    <t xml:space="preserve">      &lt;ColumnIndex&gt;2&lt;/ColumnIndex&gt;</t>
  </si>
  <si>
    <t xml:space="preserve">      &lt;Name&gt;AD02&lt;/Name&gt;</t>
  </si>
  <si>
    <t xml:space="preserve">      &lt;Name&gt;AD03&lt;/Name&gt;</t>
  </si>
  <si>
    <t xml:space="preserve">      &lt;Name&gt;AD04&lt;/Name&gt;</t>
  </si>
  <si>
    <t xml:space="preserve">      &lt;Name&gt;AD05&lt;/Name&gt;</t>
  </si>
  <si>
    <t xml:space="preserve">      &lt;Name&gt;AD06&lt;/Name&gt;</t>
  </si>
  <si>
    <t xml:space="preserve">      &lt;Name&gt;AD07&lt;/Name&gt;</t>
  </si>
  <si>
    <t xml:space="preserve">      &lt;Name&gt;AD08&lt;/Name&gt;</t>
  </si>
  <si>
    <t xml:space="preserve">      &lt;X&gt;9&lt;/X&gt;</t>
  </si>
  <si>
    <t xml:space="preserve">      &lt;ColumnIndex&gt;9&lt;/ColumnIndex&gt;</t>
  </si>
  <si>
    <t xml:space="preserve">      &lt;Name&gt;AE01&lt;/Name&gt;</t>
  </si>
  <si>
    <t xml:space="preserve">      &lt;Y&gt;5&lt;/Y&gt;</t>
  </si>
  <si>
    <t xml:space="preserve">      &lt;RowIndex&gt;5&lt;/RowIndex&gt;</t>
  </si>
  <si>
    <t xml:space="preserve">      &lt;Name&gt;AE02&lt;/Name&gt;</t>
  </si>
  <si>
    <t xml:space="preserve">      &lt;Name&gt;AE03&lt;/Name&gt;</t>
  </si>
  <si>
    <t xml:space="preserve">      &lt;Name&gt;AE04&lt;/Name&gt;</t>
  </si>
  <si>
    <t xml:space="preserve">      &lt;Name&gt;AE05&lt;/Name&gt;</t>
  </si>
  <si>
    <t xml:space="preserve">      &lt;Name&gt;AE06&lt;/Name&gt;</t>
  </si>
  <si>
    <t xml:space="preserve">      &lt;Name&gt;AE07&lt;/Name&gt;</t>
  </si>
  <si>
    <t xml:space="preserve">      &lt;Name&gt;AE08&lt;/Name&gt;</t>
  </si>
  <si>
    <t xml:space="preserve">      &lt;Name&gt;AF01&lt;/Name&gt;</t>
  </si>
  <si>
    <t xml:space="preserve">      &lt;Y&gt;4&lt;/Y&gt;</t>
  </si>
  <si>
    <t xml:space="preserve">      &lt;RowIndex&gt;6&lt;/RowIndex&gt;</t>
  </si>
  <si>
    <t xml:space="preserve">      &lt;Name&gt;AF02&lt;/Name&gt;</t>
  </si>
  <si>
    <t xml:space="preserve">      &lt;Name&gt;AF03&lt;/Name&gt;</t>
  </si>
  <si>
    <t xml:space="preserve">      &lt;Name&gt;AF04&lt;/Name&gt;</t>
  </si>
  <si>
    <t xml:space="preserve">      &lt;Name&gt;AF05&lt;/Name&gt;</t>
  </si>
  <si>
    <t xml:space="preserve">      &lt;Name&gt;AF06&lt;/Name&gt;</t>
  </si>
  <si>
    <t xml:space="preserve">      &lt;Name&gt;AF07&lt;/Name&gt;</t>
  </si>
  <si>
    <t xml:space="preserve">      &lt;Name&gt;AF08&lt;/Name&gt;</t>
  </si>
  <si>
    <t xml:space="preserve">      &lt;Name&gt;AG01&lt;/Name&gt;</t>
  </si>
  <si>
    <t xml:space="preserve">      &lt;Y&gt;3&lt;/Y&gt;</t>
  </si>
  <si>
    <t xml:space="preserve">      &lt;RowIndex&gt;7&lt;/RowIndex&gt;</t>
  </si>
  <si>
    <t xml:space="preserve">      &lt;Name&gt;AG02&lt;/Name&gt;</t>
  </si>
  <si>
    <t xml:space="preserve">      &lt;Name&gt;AG03&lt;/Name&gt;</t>
  </si>
  <si>
    <t xml:space="preserve">      &lt;Name&gt;AG04&lt;/Name&gt;</t>
  </si>
  <si>
    <t xml:space="preserve">      &lt;Name&gt;AG05&lt;/Name&gt;</t>
  </si>
  <si>
    <t xml:space="preserve">      &lt;Name&gt;AG06&lt;/Name&gt;</t>
  </si>
  <si>
    <t xml:space="preserve">      &lt;Name&gt;AG07&lt;/Name&gt;</t>
  </si>
  <si>
    <t xml:space="preserve">      &lt;Name&gt;AG08&lt;/Name&gt;</t>
  </si>
  <si>
    <t xml:space="preserve">      &lt;Name&gt;AH02&lt;/Name&gt;</t>
  </si>
  <si>
    <t xml:space="preserve">      &lt;Y&gt;2&lt;/Y&gt;</t>
  </si>
  <si>
    <t xml:space="preserve">      &lt;RowIndex&gt;8&lt;/RowIndex&gt;</t>
  </si>
  <si>
    <t xml:space="preserve">      &lt;Name&gt;AH03&lt;/Name&gt;</t>
  </si>
  <si>
    <t xml:space="preserve">      &lt;Name&gt;AH04&lt;/Name&gt;</t>
  </si>
  <si>
    <t xml:space="preserve">      &lt;Name&gt;AH05&lt;/Name&gt;</t>
  </si>
  <si>
    <t xml:space="preserve">      &lt;Name&gt;AH06&lt;/Name&gt;</t>
  </si>
  <si>
    <t xml:space="preserve">      &lt;Name&gt;AH07&lt;/Name&gt;</t>
  </si>
  <si>
    <t xml:space="preserve">      &lt;Name&gt;AI04&lt;/Name&gt;</t>
  </si>
  <si>
    <t xml:space="preserve">      &lt;Y&gt;1&lt;/Y&gt;</t>
  </si>
  <si>
    <t xml:space="preserve">      &lt;RowIndex&gt;9&lt;/RowIndex&gt;</t>
  </si>
  <si>
    <t xml:space="preserve">      &lt;Name&gt;AI05&lt;/Name&gt;</t>
  </si>
  <si>
    <t xml:space="preserve">  &lt;/Dies&gt;</t>
  </si>
  <si>
    <t xml:space="preserve">  &lt;HomeDieName /&gt;</t>
  </si>
  <si>
    <t xml:space="preserve">  &lt;HomeDieRowIndex&gt;10&lt;/HomeDieRowIndex&gt;</t>
  </si>
  <si>
    <t xml:space="preserve">  &lt;HomeDieColIndex&gt;0&lt;/HomeDieColIndex&gt;</t>
  </si>
  <si>
    <t xml:space="preserve">  &lt;SubDies /&gt;</t>
  </si>
  <si>
    <t xml:space="preserve">  &lt;OriginDieRowIndex&gt;1&lt;/OriginDieRowIndex&gt;</t>
  </si>
  <si>
    <t xml:space="preserve">  &lt;OriginDieColIndex&gt;1&lt;/OriginDieColIndex&gt;</t>
  </si>
  <si>
    <t>&lt;/WaferMapInfo&gt;</t>
  </si>
  <si>
    <t>&lt;NameType&gt;1&lt;/NameType&gt;</t>
  </si>
  <si>
    <t>以晶圆类型命名</t>
  </si>
  <si>
    <t>ArearCircle</t>
  </si>
  <si>
    <t>扫描半径</t>
  </si>
  <si>
    <t>RowSpace</t>
  </si>
  <si>
    <t>扫描横向间隔</t>
  </si>
  <si>
    <t>ColSpace</t>
  </si>
  <si>
    <t>扫描纵向间隔</t>
  </si>
  <si>
    <t>CenterX2</t>
  </si>
  <si>
    <t>晶圆中心点X轴位置</t>
  </si>
  <si>
    <t>这个直接延用机台中心位置X</t>
  </si>
  <si>
    <t>数据处理</t>
  </si>
  <si>
    <t>单点高度扫描</t>
  </si>
  <si>
    <t>5点法实现过程中删除跳点算法有待完善</t>
  </si>
  <si>
    <t>CenterY2</t>
  </si>
  <si>
    <t>晶圆中心点Y轴位置</t>
  </si>
  <si>
    <t>这个直接延用机台中心位置Y</t>
  </si>
  <si>
    <t>全盘高度扫描</t>
  </si>
  <si>
    <t>删除跳点最好采用自适应算法，即和该次扫描的中心点比较</t>
  </si>
  <si>
    <t>Points</t>
  </si>
  <si>
    <t>数据保存</t>
  </si>
  <si>
    <t>添加保存所有点高度数据函数，更进一步看下具体高度分布</t>
  </si>
  <si>
    <t>Row</t>
  </si>
  <si>
    <t>扫描行号</t>
  </si>
  <si>
    <t>Column</t>
  </si>
  <si>
    <t>扫描列号</t>
  </si>
  <si>
    <t>修改算法，计算高度这一块直接采用相邻4个点的高度拟合或者n个点平均的方式计算
不再采用拟合后的高度，那个不准，晶圆平整度差异大的时候误差太大</t>
  </si>
  <si>
    <t>X</t>
  </si>
  <si>
    <t>托盘X坐标</t>
  </si>
  <si>
    <t>、</t>
  </si>
  <si>
    <t>Y</t>
  </si>
  <si>
    <t>托盘Y坐标</t>
  </si>
  <si>
    <t>Z</t>
  </si>
  <si>
    <t>测高仪高度</t>
  </si>
  <si>
    <t>Z_Row</t>
  </si>
  <si>
    <t>行线性拟合计算出的高度</t>
  </si>
  <si>
    <t>删掉</t>
  </si>
  <si>
    <t>Z_Col</t>
  </si>
  <si>
    <t>列线性拟合计算出的高度</t>
  </si>
  <si>
    <t>WaferX</t>
  </si>
  <si>
    <t>虚拟坐标系X坐标</t>
  </si>
  <si>
    <t>保留，无意义</t>
  </si>
  <si>
    <t>WaferY</t>
  </si>
  <si>
    <t>虚拟坐标系Y坐标</t>
  </si>
  <si>
    <t>Lines</t>
  </si>
  <si>
    <t>按行拟合时线性拟合行号</t>
  </si>
  <si>
    <t>A</t>
  </si>
  <si>
    <t>行拟合系数A</t>
  </si>
  <si>
    <t>B</t>
  </si>
  <si>
    <t>行拟合系数B</t>
  </si>
  <si>
    <t>按列拟合时线性拟合行号</t>
  </si>
  <si>
    <t>列拟合系数A</t>
  </si>
  <si>
    <t>列拟合系数B</t>
  </si>
  <si>
    <t>电容测高仪和激光测高仪对比</t>
  </si>
  <si>
    <t>存手动标定，第二版本考虑自动化（大量验证后转为量产方案）</t>
  </si>
  <si>
    <t>整体和晶圆类型即采用FA还是Fiber，单端还是双边相关</t>
  </si>
  <si>
    <t>增加移动到左右调整FA/Fiber位置按钮</t>
  </si>
  <si>
    <t>角度值采用手动方式测量</t>
  </si>
  <si>
    <r>
      <rPr>
        <sz val="11"/>
        <color theme="1"/>
        <rFont val="宋体"/>
        <charset val="134"/>
        <scheme val="minor"/>
      </rPr>
      <t>软件</t>
    </r>
    <r>
      <rPr>
        <sz val="11"/>
        <color rgb="FFFF0000"/>
        <rFont val="宋体"/>
        <charset val="134"/>
        <scheme val="minor"/>
      </rPr>
      <t>记录</t>
    </r>
    <r>
      <rPr>
        <sz val="11"/>
        <color theme="1"/>
        <rFont val="宋体"/>
        <charset val="134"/>
        <scheme val="minor"/>
      </rPr>
      <t>此时左右六轴旋转角度</t>
    </r>
  </si>
  <si>
    <t>equipment中的BaseItem_SX1</t>
  </si>
  <si>
    <t>高度标定</t>
  </si>
  <si>
    <r>
      <rPr>
        <sz val="11"/>
        <color theme="1"/>
        <rFont val="宋体"/>
        <charset val="134"/>
        <scheme val="minor"/>
      </rPr>
      <t>FA标定采用碰撞晶圆边缘位置的方式；</t>
    </r>
    <r>
      <rPr>
        <sz val="11"/>
        <color rgb="FFFF0000"/>
        <rFont val="宋体"/>
        <charset val="134"/>
        <scheme val="minor"/>
      </rPr>
      <t>此处晶圆扫描高度可能没扫描到，取相近的点代替</t>
    </r>
  </si>
  <si>
    <t>Fiber采用看倒影的方式；</t>
  </si>
  <si>
    <r>
      <rPr>
        <sz val="11"/>
        <color theme="1"/>
        <rFont val="宋体"/>
        <charset val="134"/>
        <scheme val="minor"/>
      </rPr>
      <t>软件</t>
    </r>
    <r>
      <rPr>
        <sz val="11"/>
        <color rgb="FFFF0000"/>
        <rFont val="宋体"/>
        <charset val="134"/>
        <scheme val="minor"/>
      </rPr>
      <t>记录</t>
    </r>
    <r>
      <rPr>
        <sz val="11"/>
        <color theme="1"/>
        <rFont val="宋体"/>
        <charset val="134"/>
        <scheme val="minor"/>
      </rPr>
      <t>高度校准时的chuck位置XY信息、左右六轴的Z信息</t>
    </r>
  </si>
  <si>
    <t>waferMap中新增</t>
  </si>
  <si>
    <t>对于FA有大范围移动的场景，需要计算出FA处相对于测高仪偏移位置处高度的差值，并进行FA高度补偿</t>
  </si>
  <si>
    <t>目前是忽略，继续忽略吧？？？</t>
  </si>
  <si>
    <t>高度标定逻辑：</t>
  </si>
  <si>
    <t>晶圆移动到标定位置（大概位置）</t>
  </si>
  <si>
    <t>手动微调FA位置，查看倒影或者接触位置</t>
  </si>
  <si>
    <t>记录此时的chuck坐标</t>
  </si>
  <si>
    <t>安全位置说明</t>
  </si>
  <si>
    <t>FA/Fiber XY方向与测高仪&amp;相机不碰，Z轴略高于Chuck测试位置</t>
  </si>
  <si>
    <t>Chuck Z轴略低于正常测试位置，XY基准位置</t>
  </si>
  <si>
    <t>相机XY处于与测高仪不干涉位置即可</t>
  </si>
  <si>
    <t>测高仪处于收回状态</t>
  </si>
  <si>
    <t>测高仪伸出缩回不碰撞的前提下，其它轴在基准位置略动一下即可~3mm</t>
  </si>
  <si>
    <r>
      <rPr>
        <sz val="12"/>
        <color rgb="FF000000"/>
        <rFont val="宋体"/>
        <charset val="134"/>
      </rPr>
      <t>29FB</t>
    </r>
  </si>
  <si>
    <r>
      <rPr>
        <sz val="12"/>
        <color rgb="FF000000"/>
        <rFont val="宋体"/>
        <charset val="134"/>
      </rPr>
      <t>301B</t>
    </r>
  </si>
  <si>
    <r>
      <rPr>
        <sz val="12"/>
        <color rgb="FF000000"/>
        <rFont val="宋体"/>
        <charset val="134"/>
      </rPr>
      <t>34C3</t>
    </r>
  </si>
  <si>
    <r>
      <rPr>
        <sz val="12"/>
        <color rgb="FF000000"/>
        <rFont val="宋体"/>
        <charset val="134"/>
      </rPr>
      <t>38CB</t>
    </r>
  </si>
  <si>
    <t>辅助平台标定</t>
  </si>
  <si>
    <r>
      <rPr>
        <sz val="12"/>
        <color rgb="FF000000"/>
        <rFont val="宋体"/>
        <charset val="134"/>
      </rPr>
      <t>3D17</t>
    </r>
  </si>
  <si>
    <t>当前有清针位，左右六轴角度标定位置</t>
  </si>
  <si>
    <t>增加PD检测位置</t>
  </si>
  <si>
    <t>MoveToDut B04（reticle名称）,1（芯片编号）</t>
  </si>
  <si>
    <t>prober通过MAP图判断是否有B04这个reticle</t>
  </si>
  <si>
    <t>芯片编号prober端只检查是否超出了晶圆范围，其它不做判断，由tester保证</t>
  </si>
  <si>
    <t>prober移动chuck和左右轴，到目标DUT</t>
  </si>
  <si>
    <t>测试类型：单边无探针、单边有探针、双边有探针，双边无探针；由本地prober端配置决定</t>
  </si>
  <si>
    <t>上料命令不需要传递wafer名称，本地选择的时什么就是什么；也可以prober手动上料，test直接开启测试模式即可</t>
  </si>
  <si>
    <t>检测晶圆上料状态，上料后才能响应移动、耦合命令</t>
  </si>
  <si>
    <t>5点较高法</t>
  </si>
  <si>
    <t>总体思路</t>
  </si>
  <si>
    <t>校准界面增加5个标准点选择按钮</t>
  </si>
  <si>
    <t>5点较高完成后，数据和晶圆类型绑定</t>
  </si>
  <si>
    <t>晶圆上料完成后，点击一键较高，机台自动测试这5个点的高度，并和该类型晶圆原始高度数据进行比较</t>
  </si>
  <si>
    <t>根据测试结果差异和门限值，提示用户进行相应处理</t>
  </si>
  <si>
    <t>校准界面</t>
  </si>
  <si>
    <t>合入到清针界面作为常用功能中</t>
  </si>
  <si>
    <t>5个校准点位置选择</t>
  </si>
  <si>
    <t>5个校准点高度保存</t>
  </si>
  <si>
    <t>校准判决门限设定</t>
  </si>
  <si>
    <t>判决门限有两种：1，同一位置差异小于10um；2：5点高度差异不能超过20um</t>
  </si>
  <si>
    <t>保存和加载该类型晶圆的校准数据</t>
  </si>
  <si>
    <t>校准过程操作流程</t>
  </si>
  <si>
    <t>自动上料</t>
  </si>
  <si>
    <t>找到5个平坦区，记录相应坐标位置</t>
  </si>
  <si>
    <t>平坦区够大，减小精度的影响；中间和四周</t>
  </si>
  <si>
    <t>相机移开，测高仪记录这5个点的高度</t>
  </si>
  <si>
    <t>测高仪移走，晶圆移动到Mark点位置</t>
  </si>
  <si>
    <t>测试界面</t>
  </si>
  <si>
    <t>增加一个一键较高的菜单项</t>
  </si>
  <si>
    <t>测试界面操作流程</t>
  </si>
  <si>
    <t>相机移开，测高仪移动到指定位置</t>
  </si>
  <si>
    <t>移动chuck，记录指定5个位置的高度</t>
  </si>
  <si>
    <t>比较5个点的位置和校准时的位置差异，根据判决门限提示用户进行相应处理</t>
  </si>
  <si>
    <t>回零操作</t>
  </si>
  <si>
    <t>LTDMC.nmc_set_axis_enable((ushort)axisSetting.CardNo, (ushort)axisSetting.AxisNo);</t>
  </si>
  <si>
    <t>常规操作</t>
  </si>
  <si>
    <t>LTDMC.dmc_set_encoder_dir((ushort)axisSetting.CardNo, (ushort)axisSetting.AxisNo, 0);   //编码器翻转1:翻转，0：不反转</t>
  </si>
  <si>
    <t>特殊处理</t>
  </si>
  <si>
    <t>LTDMC.dmc_set_alm_mode((ushort)axisSetting.CardNo, (ushort)axisSetting.AxisNo, 0, 0, 0);//设置报警使能，关闭报警</t>
  </si>
  <si>
    <t>LTDMC.dmc_write_sevon_pin((ushort)axisSetting.CardNo, (ushort)axisSetting.AxisNo, 0);//打开伺服使能</t>
  </si>
  <si>
    <t>LTDMC.dmc_set_s_profile((ushort)axisSetting.CardNo, (ushort)axisSetting.AxisNo, 0, axisSetting.Stime);//设置S段时间（0-1s)</t>
  </si>
  <si>
    <t>不用处理</t>
  </si>
  <si>
    <t>LTDMC.dmc_set_profile((ushort)axisSetting.CardNo, (ushort)axisSetting.AxisNo, axisSetting.MaximumVelocity / 5.0, axisSetting.MaximumVelocity, axisSetting.AcceleratedVelocity, axisSetting.AcceleratedVelocity, 0);//设置起始速度、运行速度、停止速度、加速时间、减速时间</t>
  </si>
  <si>
    <t>LTDMC.dmc_set_dec_stop_time((ushort)axisSetting.CardNo, (ushort)axisSetting.AxisNo, 0.25);</t>
  </si>
  <si>
    <t>if (axisSetting.HomingDirection == 0)</t>
  </si>
  <si>
    <t>{</t>
  </si>
  <si>
    <t xml:space="preserve">    LTDMC.dmc_pmove((ushort)axisSetting.CardNo, (ushort)axisSetting.AxisNo, (int)(-9999999), 0);//定长运动</t>
  </si>
  <si>
    <t>}</t>
  </si>
  <si>
    <t>else</t>
  </si>
  <si>
    <t>short res1;</t>
  </si>
  <si>
    <t>do</t>
  </si>
  <si>
    <t xml:space="preserve">    res1 = LTDMC.dmc_check_done((ushort)axisSetting.CardNo, (ushort)axisSetting.AxisNo);</t>
  </si>
  <si>
    <t xml:space="preserve">    Thread.Sleep(1000);</t>
  </si>
  <si>
    <t>while (res1 == 0);</t>
  </si>
  <si>
    <t>LTDMC.dmc_set_position((ushort)axisSetting.CardNo, (ushort)axisSetting.AxisNo, 0);//位置清零</t>
  </si>
  <si>
    <t>//增加光栅反馈位置清零</t>
  </si>
  <si>
    <t>LTDMC.dmc_set_encoder((ushort)axisSetting.CardNo, (ushort)axisSetting.AxisNo, 0);//位置清零</t>
  </si>
  <si>
    <t>double offset = axisSetting.HomeOffset;</t>
  </si>
  <si>
    <t>LTDMC.dmc_set_pulse_outmode((ushort)axisSetting.CardNo, (ushort)axisSetting.AxisNo, (ushort)axisSetting.PulseOutMode);//设置脉冲模式</t>
  </si>
  <si>
    <t>LTDMC.dmc_set_home_pin_logic((ushort)axisSetting.CardNo, (ushort)axisSetting.AxisNo, (ushort)axisSetting.ElectricalLevelOfOrigin, 0);//设置原点低电平有效</t>
  </si>
  <si>
    <t>LTDMC.dmc_set_homemode((ushort)axisSetting.CardNo, (ushort)axisSetting.AxisNo, (ushort)(axisSetting.HomingDirection), (ushort)(axisSetting.HomingVelocity), (ushort)(axisSetting.HomingMode), 0);//3-原点+Flag_ZPul；4-Z相</t>
  </si>
  <si>
    <t>LTDMC.dmc_set_home_position((ushort)axisSetting.CardNo, (ushort)axisSetting.AxisNo, 0, offset);//设置偏移模式</t>
  </si>
  <si>
    <t>LTDMC.dmc_home_move((ushort)axisSetting.CardNo, (ushort)axisSetting.AxisNo);//启动回零</t>
  </si>
  <si>
    <t>Thread.Sleep(3000);</t>
  </si>
  <si>
    <t>//Boy_SetSoftLimt(myAxis, true);</t>
  </si>
  <si>
    <t xml:space="preserve">  LTDMC.dmc_enable_leadscrew_comp((ushort)axisSetting.CardNo, (ushort)axisSetting.AxisNo, 1);</t>
  </si>
  <si>
    <t>单独拿出来操作，不与回零绑定</t>
  </si>
  <si>
    <t xml:space="preserve">  int posStartPulse = (int)(pStart * 1000 / axisSetting.DistancePerPulse);</t>
  </si>
  <si>
    <t xml:space="preserve">  int lenPulse = (int)((pEnd - pStart) * 1000 / axisSetting.DistancePerPulse);</t>
  </si>
  <si>
    <t xml:space="preserve">  LTDMC.dmc_set_leadscrew_comp_config((ushort)axisSetting.CardNo, (ushort)axisSetting.AxisNo, (ushort)numPos, posStartPulse, lenPulse, pulPos, pulNeg);</t>
  </si>
  <si>
    <t>原有方案</t>
  </si>
  <si>
    <t>标定</t>
  </si>
  <si>
    <t>以Mark点为晶圆中心，建立晶圆坐标系：计算出Ref1/2/3/4的晶圆坐标</t>
  </si>
  <si>
    <t>First</t>
  </si>
  <si>
    <t>上料过程中，记录下Mark点的滑台坐标，并通过图像补偿的方式，计算出Ref1/2/3/4的滑台坐标</t>
  </si>
  <si>
    <t>Ref1</t>
  </si>
  <si>
    <t>wafer</t>
  </si>
  <si>
    <t>new</t>
  </si>
  <si>
    <t>Ref4</t>
  </si>
  <si>
    <t>根据晶圆坐标和滑台坐标计算出晶圆坐标系和滑台坐标系之间的转换系数矩阵</t>
  </si>
  <si>
    <t>测试</t>
  </si>
  <si>
    <t>在Mark点所在reticle找到第一个耦合点base，获取其滑台坐标</t>
  </si>
  <si>
    <t>以base点为晶圆中心，计算出所有reticle上所有耦合点的晶圆坐标</t>
  </si>
  <si>
    <t>Mark</t>
  </si>
  <si>
    <t>根据晶圆坐标、晶圆坐标和滑台坐标转换矩阵，计算出所有耦合点的滑台坐标</t>
  </si>
  <si>
    <t>上一步中计算的滑台坐标+base点和mark点的滑台坐标差值，即为耦合点最终的滑台坐标</t>
  </si>
  <si>
    <t>10----20</t>
  </si>
  <si>
    <t>说明</t>
  </si>
  <si>
    <t>图像补偿精度对滑台坐标转换系数矩阵是有影响的，最终也会影响滑台坐标的准确性</t>
  </si>
  <si>
    <t>5——10</t>
  </si>
  <si>
    <t>晶圆坐标系和滑台坐标系之间的转换矩阵是相对于mark点而言的，base点和mark点是有差异的，这里会引入一定的偏差，实际选取base点时尽可能离mark点近一点</t>
  </si>
  <si>
    <t>Ref2</t>
  </si>
  <si>
    <t>Ref3</t>
  </si>
  <si>
    <t>新方案</t>
  </si>
  <si>
    <t>与原标定方案保持一致，上料过程自动完成</t>
  </si>
  <si>
    <t>任意选取一个reticle的第一个耦合点base，获取其滑台坐标</t>
  </si>
  <si>
    <t>根据滑台坐标，反向计算出其对应的晶圆坐标（相对于Mark点的）</t>
  </si>
  <si>
    <t>根据相对位置，计算出所有reticle上耦合点相对于Mark点的晶圆坐标</t>
  </si>
  <si>
    <t>根据晶圆坐标和、晶圆坐标系和滑台坐标系对应关系，计算出所有reticle上耦合点对应的滑台坐标</t>
  </si>
  <si>
    <t>Chuck最小旋转角度0.000052度</t>
  </si>
  <si>
    <t>角度</t>
  </si>
  <si>
    <t>mm</t>
  </si>
  <si>
    <t>um</t>
  </si>
  <si>
    <t>1，现在软件判断的旋转角度能否满足要求？建议一步到位，搞多个reticle，拉长角度计算的长度</t>
  </si>
  <si>
    <t>2，回程（反向）间隙考虑进去，回程间隙是多少合适，摸一下；</t>
  </si>
  <si>
    <t>3，明确下轴的最小旋转角度和可接受的最小角度偏差，平衡下两者给出软件旋转与否的门限</t>
  </si>
  <si>
    <t>反向间隙当前按照0.01度来计算</t>
  </si>
  <si>
    <t>2倍倍率情况，整个200mm，只能做到+-0.001的水平</t>
  </si>
  <si>
    <t>4被倍率情况下，待验证</t>
  </si>
  <si>
    <t>基本思路</t>
  </si>
  <si>
    <t>输入条件</t>
  </si>
  <si>
    <t>在晶圆中心的reticle内选取N个点（暂定3个），记录其XY坐标</t>
  </si>
  <si>
    <t>根据MAP图，输入reticle宽度和高度</t>
  </si>
  <si>
    <t>输入晶圆尺寸（例如：半径100mm）</t>
  </si>
  <si>
    <t>根据晶圆尺寸以及reticle宽度和高度，计算出最大行列数（边缘各+1，无妨）</t>
  </si>
  <si>
    <t>计算出所有行列内扫高点的坐标</t>
  </si>
  <si>
    <t>刷选出步骤2中在晶圆半径内的所有合法点</t>
  </si>
  <si>
    <t>扫描</t>
  </si>
  <si>
    <t>根据数据处理获取的所有合法XY点，进行单点扫高操作</t>
  </si>
  <si>
    <t>和晶圆中心高度相差超过30um（可配置）的全部认为不合法</t>
  </si>
  <si>
    <t>画图看效果</t>
  </si>
  <si>
    <t>高度计算过程</t>
  </si>
  <si>
    <t>根据XY轴坐标位置，找到与之对应的以该点为中心的9个reticle</t>
  </si>
  <si>
    <t>取9个reticle中所有扫描点中与该点距离最近的点的Z轴高度为该点的高度?</t>
  </si>
  <si>
    <t>还是取9个reticle中与该点最近的4个点，代入现有公式计算？</t>
  </si>
  <si>
    <t>直接计算距离最近的N个点高度的平均值作为高度值， N默认是1?</t>
  </si>
  <si>
    <t>30um-&gt;400um的高度</t>
  </si>
  <si>
    <r>
      <rPr>
        <sz val="11"/>
        <color theme="1"/>
        <rFont val="宋体"/>
        <charset val="134"/>
        <scheme val="minor"/>
      </rPr>
      <t>首个芯片标定电容测高仪读数</t>
    </r>
    <r>
      <rPr>
        <i/>
        <sz val="11"/>
        <color theme="1"/>
        <rFont val="宋体"/>
        <charset val="134"/>
        <scheme val="minor"/>
      </rPr>
      <t>以及左右Z轴位置</t>
    </r>
  </si>
  <si>
    <t>✔</t>
  </si>
  <si>
    <t>//1:托盘抬高到第一个标定位置下方30um处,计算坐标时高度默认就是这个值</t>
  </si>
  <si>
    <r>
      <rPr>
        <sz val="11"/>
        <color theme="1"/>
        <rFont val="宋体"/>
        <charset val="134"/>
        <scheme val="minor"/>
      </rPr>
      <t>托盘移动到目标位置下</t>
    </r>
    <r>
      <rPr>
        <sz val="11"/>
        <color rgb="FFFF0000"/>
        <rFont val="宋体"/>
        <charset val="134"/>
        <scheme val="minor"/>
      </rPr>
      <t>30um（</t>
    </r>
    <r>
      <rPr>
        <sz val="11"/>
        <color theme="1"/>
        <rFont val="宋体"/>
        <charset val="134"/>
        <scheme val="minor"/>
      </rPr>
      <t>可以配置）</t>
    </r>
  </si>
  <si>
    <t>//2:读取此时电容测高仪数据</t>
  </si>
  <si>
    <r>
      <rPr>
        <sz val="11"/>
        <color theme="1"/>
        <rFont val="宋体"/>
        <charset val="134"/>
        <scheme val="minor"/>
      </rPr>
      <t>抬高托盘Z轴高度，使得测高仪读数和首个标定芯片一致。抬高高度=目标高度-实际高度；抬高后回读当前高度值是否和目标值相差</t>
    </r>
    <r>
      <rPr>
        <sz val="11"/>
        <color rgb="FFFF0000"/>
        <rFont val="宋体"/>
        <charset val="134"/>
        <scheme val="minor"/>
      </rPr>
      <t>+-2u</t>
    </r>
    <r>
      <rPr>
        <sz val="11"/>
        <color theme="1"/>
        <rFont val="宋体"/>
        <charset val="134"/>
        <scheme val="minor"/>
      </rPr>
      <t>m，目标范围内停止调节，否则再调节一次</t>
    </r>
  </si>
  <si>
    <t>//2.1 如果测高仪数据超过600，则认为此处测高仪已经处于边缘，此时看下是否是双边</t>
  </si>
  <si>
    <t>如果测高仪读数大于600，表明测高仪数据无效，则用上一个高度代替当前位置的高度；最初始的高度设定为标定点的高度</t>
  </si>
  <si>
    <t>电容测高调整流程</t>
  </si>
  <si>
    <t>//2.1.1如果是双边，则参考右边的读数；如果右边也&gt;600,则采用上一个芯片的chuck高度</t>
  </si>
  <si>
    <r>
      <rPr>
        <sz val="11"/>
        <color theme="1"/>
        <rFont val="宋体"/>
        <charset val="134"/>
        <scheme val="minor"/>
      </rPr>
      <t>增加一个线程，用来监控测高仪高度，当测高仪高度小于标定值-10um的时候把轴锁定（</t>
    </r>
    <r>
      <rPr>
        <sz val="11"/>
        <color rgb="FFFF0000"/>
        <rFont val="宋体"/>
        <charset val="134"/>
        <scheme val="minor"/>
      </rPr>
      <t>10um</t>
    </r>
    <r>
      <rPr>
        <sz val="11"/>
        <color theme="1"/>
        <rFont val="宋体"/>
        <charset val="134"/>
        <scheme val="minor"/>
      </rPr>
      <t>可以配置）</t>
    </r>
  </si>
  <si>
    <t>//2.1.2如果是单边，则采用上一个芯片的chuck高度</t>
  </si>
  <si>
    <t>//2.2 按步骤3走</t>
  </si>
  <si>
    <t>txt_Height_LeftCap</t>
  </si>
  <si>
    <t>//3:计算此时测高仪高度和第一个标定位置的高度偏差</t>
  </si>
  <si>
    <t>已左侧为准，左侧无效的时候如果是双边类型则看右侧</t>
  </si>
  <si>
    <t>//4:直接移动偏移量</t>
  </si>
  <si>
    <t>//5:回读此时电容测高仪数据</t>
  </si>
  <si>
    <t>//6:计算此时测高仪高度和第一个标定位置的高度偏差</t>
  </si>
  <si>
    <t>//7:如果高度偏差小于+-1um，结束</t>
  </si>
  <si>
    <t>txt_CapAltAdjustHeight</t>
  </si>
  <si>
    <t>//8:如果高度超过+-1um，从步骤3开始重复走，最多重试3次，超过3次认为异常</t>
  </si>
  <si>
    <t>txt_CapAltAdjustLimit</t>
  </si>
  <si>
    <t>txt_CapAltLockHeight</t>
  </si>
  <si>
    <t>实测问题</t>
  </si>
  <si>
    <t>实测发现，抬高到预定位置后，需要等待一段时间后电容测高仪数据才稳定，有快有慢，统计时常大概在1秒以内</t>
  </si>
  <si>
    <t>30um</t>
  </si>
  <si>
    <t>500um</t>
  </si>
  <si>
    <t>电容测高仪的几个问题</t>
  </si>
  <si>
    <t>反应慢</t>
  </si>
  <si>
    <t>移动到位后最长等待1S后相对稳定，之后重复读10次掐头去尾求平均</t>
  </si>
  <si>
    <t>不稳定</t>
  </si>
  <si>
    <t>正常情况抖动小于1um，异常情况几十个um；赃物？噪声干扰？轴没有停止，在摆动？传感器探头坏了？</t>
  </si>
  <si>
    <t>边缘处理</t>
  </si>
  <si>
    <t>1：雷赛读取反馈位置数据不动了，就认为到位？</t>
  </si>
  <si>
    <t>光栅尺运动停止信号处理</t>
  </si>
  <si>
    <t>2：驱动卡反馈？</t>
  </si>
  <si>
    <t>电容传感器来防撞响应慢</t>
  </si>
  <si>
    <t>x1,y1</t>
  </si>
  <si>
    <t>x2,y2</t>
  </si>
  <si>
    <t>2U结构</t>
  </si>
  <si>
    <t>β</t>
  </si>
  <si>
    <t>sinα=(x2-x1)/L</t>
  </si>
  <si>
    <t>a = asin(x2-x1)/L</t>
  </si>
  <si>
    <t>方案一</t>
  </si>
  <si>
    <t>α</t>
  </si>
  <si>
    <t>Rolling步骤</t>
  </si>
  <si>
    <t>以A点进行耦合，记录最佳坐标x1,y1</t>
  </si>
  <si>
    <t>以B点进行耦合，记录最佳坐标x2,y2</t>
  </si>
  <si>
    <t>根据1和2，计算最佳旋转角度，并旋转</t>
  </si>
  <si>
    <t>以A点进行耦合，记录下A/B两点的光功率</t>
  </si>
  <si>
    <t>以B点进行耦合，记录下A/B两点的光功率；</t>
  </si>
  <si>
    <t>比较下1、2、4、5三步光功率差异，4和5的光功率差异应该&lt;0.2dB</t>
  </si>
  <si>
    <t>可根据效果，重复上述步骤</t>
  </si>
  <si>
    <t>优点</t>
  </si>
  <si>
    <t>快</t>
  </si>
  <si>
    <t>缺点</t>
  </si>
  <si>
    <t>可调整角度比较小，要借助玻璃片或者视觉使角度在一个比较小的范围</t>
  </si>
  <si>
    <t>大角度旋转后，旋转中心原因，第4步可能自动耦合不到光，需要手动调整位置后再耦合</t>
  </si>
  <si>
    <t>方案二</t>
  </si>
  <si>
    <t>以A点进行耦合，记录B点光功率</t>
  </si>
  <si>
    <t>循环上述步骤，当B点光功率出现降低时停止</t>
  </si>
  <si>
    <t>角度调节范围大，和旋转中心无关，可以实现全自动Rolling</t>
  </si>
  <si>
    <t>sina=</t>
  </si>
  <si>
    <t>慢</t>
  </si>
  <si>
    <t>光口间距um</t>
  </si>
  <si>
    <t>间隔个数</t>
  </si>
  <si>
    <t>偏离角度°</t>
  </si>
  <si>
    <t>偏离距离um</t>
  </si>
  <si>
    <t>1U结构</t>
  </si>
  <si>
    <t>方案描述</t>
  </si>
  <si>
    <t>1：在A点进行耦合，记录此时坐标X1,Y1</t>
  </si>
  <si>
    <t>2：根据波导口间距，计算出B口到A口的距离，移动FA使B口到达A口位置附近</t>
  </si>
  <si>
    <t>3：在新的位置进行耦合，记录此时坐标X2,Y2</t>
  </si>
  <si>
    <t>4: 根据坐标计算出偏转角度，并旋转</t>
  </si>
  <si>
    <t>5：旋转后直接耦合，耦合结束后再将FA移动到A点，再次耦合</t>
  </si>
  <si>
    <t>比较1、3、5步骤中记录的光功率，步骤5中两次耦合的光功率差异应该&lt;0.2dB</t>
  </si>
  <si>
    <t>光口A-&gt;B的距离</t>
  </si>
  <si>
    <t>Y2-Y1</t>
  </si>
  <si>
    <t>α=atan((x2-x1)/(y2-y1))</t>
  </si>
  <si>
    <t>X2-X1</t>
  </si>
  <si>
    <t>X1,Y1</t>
  </si>
  <si>
    <t>X2,Y2</t>
  </si>
  <si>
    <t>GAP</t>
  </si>
  <si>
    <t>标定第一颗测试芯片的时候，制作一个模板，在后续测试过程中，移动到测试芯片，然后通过相机识别模板偏差，移动chuck补偿该偏差</t>
  </si>
  <si>
    <t>操作流程</t>
  </si>
  <si>
    <t>探针、FA压接好后，制作模板</t>
  </si>
  <si>
    <t>测试过程中，Chuck移动到被测芯片下方500um处</t>
  </si>
  <si>
    <t>CCD下降500um，识别Mark点，确认当前偏移量</t>
  </si>
  <si>
    <t>判断偏移量是否合理&lt;30um,不合理跳过这颗芯片</t>
  </si>
  <si>
    <t>合理，则Chuck移动偏移量位置</t>
  </si>
  <si>
    <t>chuck上移目标高度，CCD上移500um</t>
  </si>
  <si>
    <t>模板和MAP图绑定</t>
  </si>
  <si>
    <t>2个模板</t>
  </si>
  <si>
    <t>FA</t>
  </si>
  <si>
    <t>大探卡</t>
  </si>
  <si>
    <t>Chuck</t>
  </si>
  <si>
    <t>Form Mapping</t>
  </si>
  <si>
    <t>移动到Mark点</t>
  </si>
  <si>
    <t>FormPositionCali</t>
  </si>
  <si>
    <t>设置参考点，移动到参考点</t>
  </si>
  <si>
    <t>双击运动</t>
  </si>
  <si>
    <t>当点击对象是HighLight的reticle时，怎么处理？</t>
  </si>
  <si>
    <t>Select</t>
  </si>
  <si>
    <t>控件背景色绿</t>
  </si>
  <si>
    <t>RequestMoveToDUT</t>
  </si>
  <si>
    <t>自动测试移动reticle</t>
  </si>
  <si>
    <t>设置select是，如果当前颜色是yellow，则颜色不变</t>
  </si>
  <si>
    <t>half</t>
  </si>
  <si>
    <t>label1、2背景色 紫色；名称为空</t>
  </si>
  <si>
    <t>Active</t>
  </si>
  <si>
    <t>label1、2背景色 蓝色；名称为空</t>
  </si>
  <si>
    <t>运动到Mark点</t>
  </si>
  <si>
    <t>如果点击对象不是HighLight，则HighLight reticle状态不变</t>
  </si>
  <si>
    <t>Home</t>
  </si>
  <si>
    <t>2为图片</t>
  </si>
  <si>
    <t>Hight</t>
  </si>
  <si>
    <t>控件背景色yellow</t>
  </si>
  <si>
    <t>点击Map图上的回到Mark点</t>
  </si>
  <si>
    <t>Ref</t>
  </si>
  <si>
    <t>加个字母</t>
  </si>
  <si>
    <t>全选加勾选</t>
  </si>
  <si>
    <t>点击运动到下一个reticle</t>
  </si>
  <si>
    <t>双击或者右键进入内部device编辑界面</t>
  </si>
  <si>
    <t>map测试窗口</t>
  </si>
  <si>
    <t>MAP移动窗口</t>
  </si>
  <si>
    <t>map图制作按钮和map窗口按钮都需要检查下</t>
  </si>
  <si>
    <t>运动到参考点时，hight&amp;select</t>
  </si>
  <si>
    <t>NA</t>
  </si>
  <si>
    <t>设置参考点的时候，hight&amp;select</t>
  </si>
  <si>
    <t>上料运动到Mark点时，hight&amp;select</t>
  </si>
  <si>
    <t>使能移动按钮后，retcile之间移动时，所在位置Hight&amp;select</t>
  </si>
  <si>
    <t>双击移动按钮时，hightHight&amp;select</t>
  </si>
  <si>
    <t>自动测试过程中，hightHight&amp;select</t>
  </si>
  <si>
    <t>设置UnHighLight</t>
  </si>
  <si>
    <t>点击运动到Mark点</t>
  </si>
  <si>
    <t>设置select</t>
  </si>
  <si>
    <t>设置HighLight</t>
  </si>
  <si>
    <t>上料后，可以highlight所在的reticle；</t>
  </si>
  <si>
    <t>reticle之间乱点的时候，highlight消失，与第4点冲突</t>
  </si>
  <si>
    <t>远程模式下，界面显示优化</t>
  </si>
  <si>
    <t>reticle点到highlight的reticle时，highlight消失</t>
  </si>
  <si>
    <t>dut双击移动的时候，可以highlight目标reticle，但是前一个reticle highlight状态没有消失</t>
  </si>
  <si>
    <t>reticle之间移动的起点，默认应该是当前highlight的reticle，混乱情况下到ref点</t>
  </si>
  <si>
    <t>ref点击的时候，可以highlight显示</t>
  </si>
  <si>
    <t>移动到基准位置怎么从F06到F07了？   --已修正</t>
  </si>
  <si>
    <t>显示select项目的时候，y要-1--已修正</t>
  </si>
  <si>
    <t>命令方式显示OK  highlight和select同时操作就把highlight旧的给干掉了，先select再highlight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</si>
</sst>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0"/>
      <color rgb="FF000000"/>
      <name val="Arial Unicode MS"/>
      <charset val="134"/>
    </font>
    <font>
      <sz val="11"/>
      <color theme="5"/>
      <name val="宋体"/>
      <charset val="134"/>
      <scheme val="minor"/>
    </font>
    <font>
      <b/>
      <sz val="11"/>
      <color theme="1"/>
      <name val="宋体"/>
      <charset val="134"/>
      <scheme val="minor"/>
    </font>
    <font>
      <sz val="11"/>
      <color rgb="FFFF0000"/>
      <name val="宋体"/>
      <charset val="134"/>
      <scheme val="minor"/>
    </font>
    <font>
      <sz val="12"/>
      <color rgb="FF000000"/>
      <name val="宋体"/>
      <charset val="134"/>
    </font>
    <font>
      <sz val="11"/>
      <name val="宋体"/>
      <charset val="134"/>
      <scheme val="minor"/>
    </font>
    <font>
      <sz val="18"/>
      <color theme="1"/>
      <name val="宋体"/>
      <charset val="134"/>
      <scheme val="minor"/>
    </font>
    <font>
      <sz val="18"/>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i/>
      <sz val="11"/>
      <color theme="1"/>
      <name val="宋体"/>
      <charset val="134"/>
      <scheme val="minor"/>
    </font>
  </fonts>
  <fills count="60">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theme="7" tint="0.4"/>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4" tint="0.4"/>
        <bgColor indexed="64"/>
      </patternFill>
    </fill>
    <fill>
      <patternFill patternType="solid">
        <fgColor theme="1" tint="0.35"/>
        <bgColor indexed="64"/>
      </patternFill>
    </fill>
    <fill>
      <patternFill patternType="solid">
        <fgColor rgb="FFFF0000"/>
        <bgColor indexed="64"/>
      </patternFill>
    </fill>
    <fill>
      <patternFill patternType="solid">
        <fgColor rgb="FF0070C0"/>
        <bgColor indexed="64"/>
      </patternFill>
    </fill>
    <fill>
      <patternFill patternType="solid">
        <fgColor rgb="FFF4B382"/>
        <bgColor indexed="64"/>
      </patternFill>
    </fill>
    <fill>
      <patternFill patternType="solid">
        <fgColor theme="7" tint="0.6"/>
        <bgColor indexed="64"/>
      </patternFill>
    </fill>
    <fill>
      <patternFill patternType="solid">
        <fgColor theme="0" tint="-0.35"/>
        <bgColor indexed="64"/>
      </patternFill>
    </fill>
    <fill>
      <patternFill patternType="solid">
        <fgColor theme="8" tint="0.8"/>
        <bgColor indexed="64"/>
      </patternFill>
    </fill>
    <fill>
      <patternFill patternType="solid">
        <fgColor theme="8" tint="0.6"/>
        <bgColor indexed="64"/>
      </patternFill>
    </fill>
    <fill>
      <patternFill patternType="solid">
        <fgColor theme="9" tint="0.4"/>
        <bgColor indexed="64"/>
      </patternFill>
    </fill>
    <fill>
      <patternFill patternType="solid">
        <fgColor theme="8" tint="-0.25"/>
        <bgColor indexed="64"/>
      </patternFill>
    </fill>
    <fill>
      <patternFill patternType="solid">
        <fgColor theme="0" tint="-0.25"/>
        <bgColor indexed="64"/>
      </patternFill>
    </fill>
    <fill>
      <patternFill patternType="solid">
        <fgColor theme="8" tint="-0.5"/>
        <bgColor indexed="64"/>
      </patternFill>
    </fill>
    <fill>
      <patternFill patternType="solid">
        <fgColor theme="9" tint="0.8"/>
        <bgColor indexed="64"/>
      </patternFill>
    </fill>
    <fill>
      <patternFill patternType="solid">
        <fgColor theme="7" tint="0.8"/>
        <bgColor indexed="64"/>
      </patternFill>
    </fill>
    <fill>
      <patternFill patternType="solid">
        <fgColor theme="6" tint="0.6"/>
        <bgColor indexed="64"/>
      </patternFill>
    </fill>
    <fill>
      <patternFill patternType="solid">
        <fgColor theme="5" tint="0.6"/>
        <bgColor indexed="64"/>
      </patternFill>
    </fill>
    <fill>
      <patternFill patternType="solid">
        <fgColor theme="9" tint="0.6"/>
        <bgColor indexed="64"/>
      </patternFill>
    </fill>
    <fill>
      <patternFill patternType="solid">
        <fgColor theme="8" tint="0.4"/>
        <bgColor indexed="64"/>
      </patternFill>
    </fill>
    <fill>
      <patternFill patternType="solid">
        <fgColor theme="7" tint="-0.25"/>
        <bgColor indexed="64"/>
      </patternFill>
    </fill>
    <fill>
      <patternFill patternType="solid">
        <fgColor theme="7"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thin">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30" borderId="5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52" applyNumberFormat="0" applyFill="0" applyAlignment="0" applyProtection="0">
      <alignment vertical="center"/>
    </xf>
    <xf numFmtId="0" fontId="15" fillId="0" borderId="52" applyNumberFormat="0" applyFill="0" applyAlignment="0" applyProtection="0">
      <alignment vertical="center"/>
    </xf>
    <xf numFmtId="0" fontId="16" fillId="0" borderId="53" applyNumberFormat="0" applyFill="0" applyAlignment="0" applyProtection="0">
      <alignment vertical="center"/>
    </xf>
    <xf numFmtId="0" fontId="16" fillId="0" borderId="0" applyNumberFormat="0" applyFill="0" applyBorder="0" applyAlignment="0" applyProtection="0">
      <alignment vertical="center"/>
    </xf>
    <xf numFmtId="0" fontId="17" fillId="31" borderId="54" applyNumberFormat="0" applyAlignment="0" applyProtection="0">
      <alignment vertical="center"/>
    </xf>
    <xf numFmtId="0" fontId="18" fillId="32" borderId="55" applyNumberFormat="0" applyAlignment="0" applyProtection="0">
      <alignment vertical="center"/>
    </xf>
    <xf numFmtId="0" fontId="19" fillId="32" borderId="54" applyNumberFormat="0" applyAlignment="0" applyProtection="0">
      <alignment vertical="center"/>
    </xf>
    <xf numFmtId="0" fontId="20" fillId="33" borderId="56" applyNumberFormat="0" applyAlignment="0" applyProtection="0">
      <alignment vertical="center"/>
    </xf>
    <xf numFmtId="0" fontId="21" fillId="0" borderId="57" applyNumberFormat="0" applyFill="0" applyAlignment="0" applyProtection="0">
      <alignment vertical="center"/>
    </xf>
    <xf numFmtId="0" fontId="22" fillId="0" borderId="58" applyNumberFormat="0" applyFill="0" applyAlignment="0" applyProtection="0">
      <alignment vertical="center"/>
    </xf>
    <xf numFmtId="0" fontId="23"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6"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6" fillId="44" borderId="0" applyNumberFormat="0" applyBorder="0" applyAlignment="0" applyProtection="0">
      <alignment vertical="center"/>
    </xf>
    <xf numFmtId="0" fontId="26" fillId="45"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6" fillId="52" borderId="0" applyNumberFormat="0" applyBorder="0" applyAlignment="0" applyProtection="0">
      <alignment vertical="center"/>
    </xf>
    <xf numFmtId="0" fontId="26" fillId="53" borderId="0" applyNumberFormat="0" applyBorder="0" applyAlignment="0" applyProtection="0">
      <alignment vertical="center"/>
    </xf>
    <xf numFmtId="0" fontId="27" fillId="54" borderId="0" applyNumberFormat="0" applyBorder="0" applyAlignment="0" applyProtection="0">
      <alignment vertical="center"/>
    </xf>
    <xf numFmtId="0" fontId="27" fillId="55" borderId="0" applyNumberFormat="0" applyBorder="0" applyAlignment="0" applyProtection="0">
      <alignment vertical="center"/>
    </xf>
    <xf numFmtId="0" fontId="26" fillId="56" borderId="0" applyNumberFormat="0" applyBorder="0" applyAlignment="0" applyProtection="0">
      <alignment vertical="center"/>
    </xf>
    <xf numFmtId="0" fontId="26" fillId="8" borderId="0" applyNumberFormat="0" applyBorder="0" applyAlignment="0" applyProtection="0">
      <alignment vertical="center"/>
    </xf>
    <xf numFmtId="0" fontId="27" fillId="57" borderId="0" applyNumberFormat="0" applyBorder="0" applyAlignment="0" applyProtection="0">
      <alignment vertical="center"/>
    </xf>
    <xf numFmtId="0" fontId="27" fillId="58" borderId="0" applyNumberFormat="0" applyBorder="0" applyAlignment="0" applyProtection="0">
      <alignment vertical="center"/>
    </xf>
    <xf numFmtId="0" fontId="26" fillId="59" borderId="0" applyNumberFormat="0" applyBorder="0" applyAlignment="0" applyProtection="0">
      <alignment vertical="center"/>
    </xf>
  </cellStyleXfs>
  <cellXfs count="296">
    <xf numFmtId="0" fontId="0" fillId="0" borderId="0" xfId="0">
      <alignment vertical="center"/>
    </xf>
    <xf numFmtId="0" fontId="0" fillId="2" borderId="0" xfId="0" applyFill="1">
      <alignment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Border="1">
      <alignment vertical="center"/>
    </xf>
    <xf numFmtId="0" fontId="0" fillId="3" borderId="1" xfId="0" applyFill="1" applyBorder="1">
      <alignment vertical="center"/>
    </xf>
    <xf numFmtId="0" fontId="0" fillId="0" borderId="1" xfId="0" applyBorder="1">
      <alignment vertical="center"/>
    </xf>
    <xf numFmtId="0" fontId="0" fillId="3" borderId="0" xfId="0" applyFill="1">
      <alignment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right" vertical="center"/>
    </xf>
    <xf numFmtId="0" fontId="0" fillId="4" borderId="1" xfId="0" applyFill="1" applyBorder="1">
      <alignment vertical="center"/>
    </xf>
    <xf numFmtId="0" fontId="0" fillId="4" borderId="0" xfId="0" applyFill="1">
      <alignment vertical="center"/>
    </xf>
    <xf numFmtId="0" fontId="0" fillId="0" borderId="0" xfId="0" applyFo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5" xfId="0" applyBorder="1" applyAlignment="1">
      <alignment horizontal="center" vertical="center"/>
    </xf>
    <xf numFmtId="0" fontId="0" fillId="0" borderId="6" xfId="0" applyBorder="1">
      <alignment vertical="center"/>
    </xf>
    <xf numFmtId="0" fontId="0" fillId="5" borderId="5" xfId="0" applyFill="1" applyBorder="1">
      <alignment vertical="center"/>
    </xf>
    <xf numFmtId="0" fontId="0" fillId="5" borderId="1" xfId="0" applyFill="1" applyBorder="1">
      <alignment vertical="center"/>
    </xf>
    <xf numFmtId="0" fontId="0" fillId="5" borderId="6" xfId="0" applyFill="1" applyBorder="1">
      <alignment vertical="center"/>
    </xf>
    <xf numFmtId="0" fontId="0" fillId="0" borderId="7" xfId="0" applyBorder="1" applyAlignment="1">
      <alignment horizontal="center" vertical="center"/>
    </xf>
    <xf numFmtId="0" fontId="0" fillId="0" borderId="8" xfId="0" applyBorder="1">
      <alignment vertical="center"/>
    </xf>
    <xf numFmtId="0" fontId="0" fillId="0" borderId="9" xfId="0" applyBorder="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13" xfId="0" applyFill="1" applyBorder="1" applyAlignment="1">
      <alignment horizontal="center" vertical="center"/>
    </xf>
    <xf numFmtId="0" fontId="0" fillId="0" borderId="5" xfId="0" applyBorder="1">
      <alignment vertical="center"/>
    </xf>
    <xf numFmtId="0" fontId="0" fillId="0" borderId="14" xfId="0" applyBorder="1" applyAlignment="1">
      <alignment horizontal="center" vertical="center"/>
    </xf>
    <xf numFmtId="0" fontId="0" fillId="0" borderId="15" xfId="0" applyFill="1" applyBorder="1" applyAlignment="1">
      <alignment horizontal="center" vertical="center"/>
    </xf>
    <xf numFmtId="0" fontId="0" fillId="0" borderId="7" xfId="0" applyBorder="1">
      <alignment vertical="center"/>
    </xf>
    <xf numFmtId="0" fontId="0" fillId="0" borderId="16" xfId="0" applyBorder="1" applyAlignment="1">
      <alignment horizontal="center" vertical="center"/>
    </xf>
    <xf numFmtId="0" fontId="0" fillId="6" borderId="17" xfId="0" applyFill="1" applyBorder="1" applyAlignment="1">
      <alignment horizontal="center" vertical="center"/>
    </xf>
    <xf numFmtId="0" fontId="0" fillId="0" borderId="17" xfId="0" applyBorder="1" applyAlignment="1">
      <alignment horizontal="center" vertical="center"/>
    </xf>
    <xf numFmtId="0" fontId="0" fillId="6" borderId="13" xfId="0" applyFill="1" applyBorder="1" applyAlignment="1">
      <alignment horizontal="center" vertical="center"/>
    </xf>
    <xf numFmtId="0" fontId="0" fillId="0" borderId="12" xfId="0" applyFill="1" applyBorder="1" applyAlignment="1">
      <alignment horizontal="center" vertical="center"/>
    </xf>
    <xf numFmtId="0" fontId="0" fillId="0" borderId="14" xfId="0" applyFill="1" applyBorder="1" applyAlignment="1">
      <alignment horizontal="center" vertical="center"/>
    </xf>
    <xf numFmtId="0" fontId="0" fillId="6" borderId="15" xfId="0" applyFill="1" applyBorder="1" applyAlignment="1">
      <alignment horizontal="center" vertical="center"/>
    </xf>
    <xf numFmtId="0" fontId="0" fillId="2" borderId="17" xfId="0" applyFill="1" applyBorder="1" applyAlignment="1">
      <alignment horizontal="center" vertical="center"/>
    </xf>
    <xf numFmtId="0" fontId="0" fillId="2" borderId="13" xfId="0" applyFill="1" applyBorder="1" applyAlignment="1">
      <alignment horizontal="center" vertical="center"/>
    </xf>
    <xf numFmtId="0" fontId="0" fillId="2" borderId="15" xfId="0"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Fill="1" applyBorder="1" applyAlignment="1">
      <alignment horizontal="center" vertical="center"/>
    </xf>
    <xf numFmtId="0" fontId="0" fillId="0" borderId="22" xfId="0" applyFill="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58" fontId="0" fillId="0" borderId="1" xfId="0" applyNumberFormat="1" applyBorder="1">
      <alignment vertical="center"/>
    </xf>
    <xf numFmtId="0" fontId="0" fillId="7" borderId="1" xfId="0" applyFill="1" applyBorder="1">
      <alignment vertical="center"/>
    </xf>
    <xf numFmtId="0" fontId="0" fillId="8" borderId="1" xfId="0" applyFill="1" applyBorder="1" applyAlignment="1">
      <alignment horizontal="center" vertical="center"/>
    </xf>
    <xf numFmtId="0" fontId="0" fillId="9" borderId="1" xfId="0" applyFill="1" applyBorder="1">
      <alignment vertical="center"/>
    </xf>
    <xf numFmtId="0" fontId="0" fillId="10" borderId="1" xfId="0" applyFill="1" applyBorder="1">
      <alignment vertical="center"/>
    </xf>
    <xf numFmtId="0" fontId="0" fillId="8" borderId="1" xfId="0" applyFill="1" applyBorder="1" applyAlignment="1">
      <alignment horizontal="right" vertical="center"/>
    </xf>
    <xf numFmtId="0" fontId="0" fillId="4" borderId="1" xfId="0" applyFill="1" applyBorder="1" applyAlignment="1">
      <alignment horizontal="center" vertical="center"/>
    </xf>
    <xf numFmtId="0" fontId="0" fillId="0" borderId="1" xfId="0" applyBorder="1" applyAlignment="1">
      <alignment vertical="center" wrapText="1"/>
    </xf>
    <xf numFmtId="0" fontId="0" fillId="3" borderId="1" xfId="0" applyFill="1" applyBorder="1" applyAlignment="1">
      <alignment horizontal="center" vertical="center"/>
    </xf>
    <xf numFmtId="0" fontId="2" fillId="0" borderId="0" xfId="0" applyFont="1">
      <alignment vertical="center"/>
    </xf>
    <xf numFmtId="0" fontId="0" fillId="11" borderId="0" xfId="0" applyFill="1">
      <alignment vertical="center"/>
    </xf>
    <xf numFmtId="0" fontId="0" fillId="12" borderId="28" xfId="0" applyFill="1" applyBorder="1" applyAlignment="1">
      <alignment horizontal="center" vertical="center"/>
    </xf>
    <xf numFmtId="0" fontId="0" fillId="12" borderId="29" xfId="0" applyFill="1" applyBorder="1" applyAlignment="1">
      <alignment horizontal="center" vertical="center"/>
    </xf>
    <xf numFmtId="0" fontId="0" fillId="12" borderId="30" xfId="0" applyFill="1" applyBorder="1" applyAlignment="1">
      <alignment horizontal="center" vertical="center"/>
    </xf>
    <xf numFmtId="0" fontId="0" fillId="12" borderId="5" xfId="0"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lignment vertical="center"/>
    </xf>
    <xf numFmtId="0" fontId="0" fillId="12" borderId="6" xfId="0" applyFill="1" applyBorder="1">
      <alignment vertical="center"/>
    </xf>
    <xf numFmtId="0" fontId="0" fillId="0" borderId="1" xfId="0" applyFill="1" applyBorder="1">
      <alignment vertical="center"/>
    </xf>
    <xf numFmtId="0" fontId="0" fillId="12" borderId="0" xfId="0" applyFill="1">
      <alignment vertical="center"/>
    </xf>
    <xf numFmtId="0" fontId="3" fillId="0" borderId="0" xfId="0" applyFont="1">
      <alignment vertical="center"/>
    </xf>
    <xf numFmtId="0" fontId="0" fillId="0" borderId="1" xfId="0" applyFont="1" applyBorder="1">
      <alignment vertical="center"/>
    </xf>
    <xf numFmtId="0" fontId="3" fillId="0" borderId="0" xfId="0" applyFont="1" applyFill="1">
      <alignment vertical="center"/>
    </xf>
    <xf numFmtId="0" fontId="4" fillId="0" borderId="0" xfId="0" applyFont="1">
      <alignment vertical="center"/>
    </xf>
    <xf numFmtId="0" fontId="5" fillId="3" borderId="31" xfId="0" applyFont="1" applyFill="1" applyBorder="1">
      <alignment vertical="center"/>
    </xf>
    <xf numFmtId="0" fontId="5" fillId="0" borderId="31" xfId="0" applyFont="1" applyBorder="1">
      <alignment vertical="center"/>
    </xf>
    <xf numFmtId="0" fontId="5" fillId="0" borderId="31" xfId="0" applyFont="1" applyBorder="1" applyAlignment="1">
      <alignment horizontal="center" vertical="center"/>
    </xf>
    <xf numFmtId="0" fontId="5" fillId="13" borderId="31" xfId="0" applyFont="1" applyFill="1" applyBorder="1">
      <alignment vertical="center"/>
    </xf>
    <xf numFmtId="0" fontId="3" fillId="0" borderId="0" xfId="0" applyFont="1" applyAlignment="1">
      <alignment horizontal="left" vertical="center"/>
    </xf>
    <xf numFmtId="0" fontId="5" fillId="0" borderId="32" xfId="0" applyFont="1" applyBorder="1" applyAlignment="1">
      <alignment horizontal="center" vertical="center"/>
    </xf>
    <xf numFmtId="0" fontId="3" fillId="3" borderId="33" xfId="0" applyFont="1" applyFill="1" applyBorder="1">
      <alignment vertical="center"/>
    </xf>
    <xf numFmtId="0" fontId="3" fillId="3" borderId="10" xfId="0" applyFont="1" applyFill="1" applyBorder="1">
      <alignment vertical="center"/>
    </xf>
    <xf numFmtId="0" fontId="3" fillId="3" borderId="11" xfId="0" applyFont="1" applyFill="1" applyBorder="1" applyAlignment="1">
      <alignment horizontal="center" vertical="center"/>
    </xf>
    <xf numFmtId="0" fontId="3" fillId="3" borderId="11" xfId="0" applyFont="1" applyFill="1" applyBorder="1">
      <alignment vertical="center"/>
    </xf>
    <xf numFmtId="0" fontId="3" fillId="3" borderId="20" xfId="0" applyFont="1" applyFill="1" applyBorder="1">
      <alignment vertical="center"/>
    </xf>
    <xf numFmtId="0" fontId="0" fillId="14" borderId="5" xfId="0" applyFill="1" applyBorder="1">
      <alignment vertical="center"/>
    </xf>
    <xf numFmtId="0" fontId="0" fillId="14" borderId="1" xfId="0" applyFill="1" applyBorder="1">
      <alignment vertical="center"/>
    </xf>
    <xf numFmtId="0" fontId="0" fillId="14" borderId="6" xfId="0" applyFill="1" applyBorder="1">
      <alignment vertical="center"/>
    </xf>
    <xf numFmtId="0" fontId="0" fillId="0" borderId="2" xfId="0" applyBorder="1" applyAlignment="1">
      <alignment horizontal="center" vertical="center"/>
    </xf>
    <xf numFmtId="0" fontId="0" fillId="14" borderId="7" xfId="0" applyFill="1" applyBorder="1">
      <alignment vertical="center"/>
    </xf>
    <xf numFmtId="0" fontId="0" fillId="14" borderId="8" xfId="0" applyFill="1" applyBorder="1">
      <alignment vertical="center"/>
    </xf>
    <xf numFmtId="0" fontId="0" fillId="14" borderId="9" xfId="0" applyFill="1" applyBorder="1">
      <alignment vertical="center"/>
    </xf>
    <xf numFmtId="0" fontId="0" fillId="14" borderId="2" xfId="0" applyFill="1" applyBorder="1">
      <alignment vertical="center"/>
    </xf>
    <xf numFmtId="0" fontId="0" fillId="14" borderId="3" xfId="0" applyFill="1" applyBorder="1">
      <alignment vertical="center"/>
    </xf>
    <xf numFmtId="0" fontId="0" fillId="14" borderId="4" xfId="0" applyFill="1" applyBorder="1">
      <alignment vertical="center"/>
    </xf>
    <xf numFmtId="0" fontId="0" fillId="4" borderId="34" xfId="0" applyFill="1" applyBorder="1" applyAlignment="1">
      <alignment horizontal="center" vertical="center" wrapText="1"/>
    </xf>
    <xf numFmtId="0" fontId="0" fillId="4" borderId="35" xfId="0" applyFill="1" applyBorder="1" applyAlignment="1">
      <alignment horizontal="center" vertical="center" wrapText="1"/>
    </xf>
    <xf numFmtId="0" fontId="0" fillId="15" borderId="5" xfId="0" applyFill="1" applyBorder="1">
      <alignment vertical="center"/>
    </xf>
    <xf numFmtId="0" fontId="0" fillId="15" borderId="1" xfId="0" applyFill="1" applyBorder="1">
      <alignment vertical="center"/>
    </xf>
    <xf numFmtId="0" fontId="0" fillId="15" borderId="6" xfId="0" applyFill="1" applyBorder="1">
      <alignment vertical="center"/>
    </xf>
    <xf numFmtId="0" fontId="0" fillId="15" borderId="2" xfId="0" applyFill="1" applyBorder="1">
      <alignment vertical="center"/>
    </xf>
    <xf numFmtId="0" fontId="0" fillId="15" borderId="36" xfId="0" applyFill="1" applyBorder="1">
      <alignment vertical="center"/>
    </xf>
    <xf numFmtId="0" fontId="0" fillId="15" borderId="4" xfId="0" applyFill="1" applyBorder="1">
      <alignment vertical="center"/>
    </xf>
    <xf numFmtId="0" fontId="0" fillId="11" borderId="24" xfId="0" applyFill="1" applyBorder="1" applyAlignment="1">
      <alignment horizontal="center" vertical="center" wrapText="1"/>
    </xf>
    <xf numFmtId="0" fontId="0" fillId="15" borderId="33" xfId="0" applyFill="1" applyBorder="1">
      <alignment vertical="center"/>
    </xf>
    <xf numFmtId="0" fontId="0" fillId="11" borderId="25" xfId="0" applyFill="1" applyBorder="1" applyAlignment="1">
      <alignment horizontal="center" vertical="center"/>
    </xf>
    <xf numFmtId="11" fontId="0" fillId="15" borderId="33" xfId="0" applyNumberFormat="1" applyFill="1" applyBorder="1">
      <alignment vertical="center"/>
    </xf>
    <xf numFmtId="0" fontId="0" fillId="15" borderId="7" xfId="0" applyFill="1" applyBorder="1">
      <alignment vertical="center"/>
    </xf>
    <xf numFmtId="0" fontId="0" fillId="15" borderId="37" xfId="0" applyFill="1" applyBorder="1">
      <alignment vertical="center"/>
    </xf>
    <xf numFmtId="0" fontId="0" fillId="15" borderId="14" xfId="0" applyFill="1" applyBorder="1">
      <alignment vertical="center"/>
    </xf>
    <xf numFmtId="0" fontId="0" fillId="15" borderId="38" xfId="0" applyFill="1" applyBorder="1">
      <alignment vertical="center"/>
    </xf>
    <xf numFmtId="0" fontId="0" fillId="15" borderId="9" xfId="0" applyFill="1" applyBorder="1">
      <alignment vertical="center"/>
    </xf>
    <xf numFmtId="0" fontId="0" fillId="11" borderId="39" xfId="0" applyFill="1" applyBorder="1" applyAlignment="1">
      <alignment horizontal="center" vertical="center"/>
    </xf>
    <xf numFmtId="0" fontId="0" fillId="4" borderId="40" xfId="0" applyFill="1" applyBorder="1" applyAlignment="1">
      <alignment horizontal="center" vertical="center" wrapText="1"/>
    </xf>
    <xf numFmtId="0" fontId="3" fillId="3" borderId="1" xfId="0" applyFont="1" applyFill="1" applyBorder="1">
      <alignment vertical="center"/>
    </xf>
    <xf numFmtId="0" fontId="3" fillId="3" borderId="1" xfId="0" applyFont="1" applyFill="1" applyBorder="1" applyAlignment="1">
      <alignment horizontal="center" vertical="center"/>
    </xf>
    <xf numFmtId="0" fontId="0" fillId="16" borderId="1" xfId="0" applyFill="1" applyBorder="1" applyAlignment="1">
      <alignment horizontal="center" vertical="center"/>
    </xf>
    <xf numFmtId="0" fontId="0" fillId="16" borderId="1" xfId="0" applyFill="1" applyBorder="1">
      <alignment vertical="center"/>
    </xf>
    <xf numFmtId="0" fontId="0" fillId="17" borderId="1" xfId="0" applyFill="1" applyBorder="1" applyAlignment="1">
      <alignment horizontal="center" vertical="center"/>
    </xf>
    <xf numFmtId="0" fontId="0" fillId="17" borderId="1" xfId="0" applyFill="1" applyBorder="1">
      <alignment vertical="center"/>
    </xf>
    <xf numFmtId="0" fontId="0" fillId="18" borderId="1" xfId="0" applyFill="1" applyBorder="1" applyAlignment="1">
      <alignment horizontal="center" vertical="center"/>
    </xf>
    <xf numFmtId="0" fontId="0" fillId="18" borderId="1" xfId="0" applyFill="1" applyBorder="1">
      <alignment vertical="center"/>
    </xf>
    <xf numFmtId="0" fontId="0" fillId="11" borderId="0" xfId="0" applyFill="1" applyAlignment="1">
      <alignment horizontal="center" vertical="center"/>
    </xf>
    <xf numFmtId="0" fontId="0" fillId="19" borderId="1" xfId="0" applyFill="1" applyBorder="1" applyAlignment="1">
      <alignment horizontal="center" vertical="center"/>
    </xf>
    <xf numFmtId="0" fontId="0" fillId="19" borderId="1" xfId="0" applyFill="1" applyBorder="1">
      <alignment vertical="center"/>
    </xf>
    <xf numFmtId="0" fontId="0" fillId="20" borderId="1" xfId="0" applyFill="1" applyBorder="1" applyAlignment="1">
      <alignment horizontal="center" vertical="center"/>
    </xf>
    <xf numFmtId="0" fontId="0" fillId="20" borderId="1" xfId="0" applyFill="1" applyBorder="1">
      <alignment vertical="center"/>
    </xf>
    <xf numFmtId="0" fontId="0" fillId="0" borderId="0" xfId="0" applyAlignment="1">
      <alignment vertical="center" wrapText="1"/>
    </xf>
    <xf numFmtId="0" fontId="0" fillId="21" borderId="1" xfId="0" applyFill="1" applyBorder="1" applyAlignment="1">
      <alignment horizontal="center" vertical="center"/>
    </xf>
    <xf numFmtId="0" fontId="0" fillId="21" borderId="1" xfId="0" applyFill="1" applyBorder="1">
      <alignment vertical="center"/>
    </xf>
    <xf numFmtId="0" fontId="0" fillId="0" borderId="0" xfId="0" applyAlignment="1">
      <alignment horizontal="left" vertical="center"/>
    </xf>
    <xf numFmtId="0" fontId="3" fillId="3" borderId="41" xfId="0" applyFont="1" applyFill="1" applyBorder="1" applyAlignment="1">
      <alignment horizontal="center" vertical="center"/>
    </xf>
    <xf numFmtId="0" fontId="3" fillId="3" borderId="42" xfId="0" applyFont="1" applyFill="1" applyBorder="1" applyAlignment="1">
      <alignment horizontal="center" vertical="center"/>
    </xf>
    <xf numFmtId="0" fontId="3" fillId="3" borderId="43" xfId="0" applyFont="1" applyFill="1" applyBorder="1" applyAlignment="1">
      <alignment horizontal="center" vertical="center"/>
    </xf>
    <xf numFmtId="0" fontId="0" fillId="22" borderId="18" xfId="0" applyFill="1" applyBorder="1" applyAlignment="1">
      <alignment horizontal="center" vertical="center"/>
    </xf>
    <xf numFmtId="0" fontId="0" fillId="22" borderId="19" xfId="0" applyFill="1" applyBorder="1">
      <alignment vertical="center"/>
    </xf>
    <xf numFmtId="0" fontId="0" fillId="22" borderId="27" xfId="0" applyFill="1" applyBorder="1" applyAlignment="1">
      <alignment horizontal="center" vertical="center"/>
    </xf>
    <xf numFmtId="0" fontId="0" fillId="9" borderId="44" xfId="0" applyFill="1" applyBorder="1" applyAlignment="1">
      <alignment horizontal="center" vertical="center"/>
    </xf>
    <xf numFmtId="0" fontId="0" fillId="9" borderId="14" xfId="0" applyFill="1" applyBorder="1">
      <alignment vertical="center"/>
    </xf>
    <xf numFmtId="0" fontId="0" fillId="9" borderId="15" xfId="0" applyFill="1" applyBorder="1">
      <alignment vertical="center"/>
    </xf>
    <xf numFmtId="0" fontId="0" fillId="9" borderId="22" xfId="0" applyFill="1" applyBorder="1">
      <alignment vertical="center"/>
    </xf>
    <xf numFmtId="0" fontId="0" fillId="9" borderId="45" xfId="0" applyFill="1" applyBorder="1" applyAlignment="1">
      <alignment horizontal="center" vertical="center"/>
    </xf>
    <xf numFmtId="0" fontId="0" fillId="23" borderId="24" xfId="0" applyFill="1" applyBorder="1" applyAlignment="1">
      <alignment horizontal="center" vertical="center"/>
    </xf>
    <xf numFmtId="0" fontId="0" fillId="9" borderId="5" xfId="0" applyFill="1" applyBorder="1">
      <alignment vertical="center"/>
    </xf>
    <xf numFmtId="0" fontId="0" fillId="9" borderId="6" xfId="0" applyFill="1" applyBorder="1">
      <alignment vertical="center"/>
    </xf>
    <xf numFmtId="0" fontId="0" fillId="23" borderId="25" xfId="0" applyFill="1" applyBorder="1" applyAlignment="1">
      <alignment horizontal="center" vertical="center"/>
    </xf>
    <xf numFmtId="0" fontId="0" fillId="9" borderId="6" xfId="0" applyFont="1" applyFill="1" applyBorder="1">
      <alignment vertical="center"/>
    </xf>
    <xf numFmtId="0" fontId="0" fillId="9" borderId="16" xfId="0" applyFill="1" applyBorder="1">
      <alignment vertical="center"/>
    </xf>
    <xf numFmtId="0" fontId="0" fillId="9" borderId="17" xfId="0" applyFill="1" applyBorder="1">
      <alignment vertical="center"/>
    </xf>
    <xf numFmtId="0" fontId="0" fillId="9" borderId="23" xfId="0" applyFont="1" applyFill="1" applyBorder="1">
      <alignment vertical="center"/>
    </xf>
    <xf numFmtId="0" fontId="0" fillId="23" borderId="39" xfId="0" applyFill="1" applyBorder="1" applyAlignment="1">
      <alignment horizontal="center" vertical="center"/>
    </xf>
    <xf numFmtId="0" fontId="0" fillId="17" borderId="2" xfId="0" applyFill="1" applyBorder="1" applyAlignment="1">
      <alignment horizontal="center" vertical="center" wrapText="1"/>
    </xf>
    <xf numFmtId="0" fontId="0" fillId="17" borderId="3" xfId="0" applyFill="1" applyBorder="1">
      <alignment vertical="center"/>
    </xf>
    <xf numFmtId="0" fontId="0" fillId="17" borderId="4" xfId="0" applyFill="1" applyBorder="1" applyAlignment="1">
      <alignment horizontal="center" vertical="center" wrapText="1"/>
    </xf>
    <xf numFmtId="0" fontId="0" fillId="14" borderId="24" xfId="0" applyFill="1" applyBorder="1" applyAlignment="1">
      <alignment horizontal="center" vertical="center" wrapText="1"/>
    </xf>
    <xf numFmtId="0" fontId="0" fillId="17" borderId="5" xfId="0" applyFill="1" applyBorder="1" applyAlignment="1">
      <alignment horizontal="center" vertical="center" wrapText="1"/>
    </xf>
    <xf numFmtId="0" fontId="0" fillId="17" borderId="6" xfId="0" applyFill="1" applyBorder="1" applyAlignment="1">
      <alignment horizontal="center" vertical="center" wrapText="1"/>
    </xf>
    <xf numFmtId="0" fontId="0" fillId="14" borderId="25" xfId="0" applyFill="1" applyBorder="1" applyAlignment="1">
      <alignment horizontal="center" vertical="center"/>
    </xf>
    <xf numFmtId="0" fontId="0" fillId="17" borderId="7" xfId="0" applyFill="1" applyBorder="1" applyAlignment="1">
      <alignment horizontal="center" vertical="center" wrapText="1"/>
    </xf>
    <xf numFmtId="0" fontId="0" fillId="17" borderId="8" xfId="0" applyFill="1" applyBorder="1">
      <alignment vertical="center"/>
    </xf>
    <xf numFmtId="0" fontId="0" fillId="17" borderId="9" xfId="0" applyFill="1" applyBorder="1" applyAlignment="1">
      <alignment horizontal="center" vertical="center" wrapText="1"/>
    </xf>
    <xf numFmtId="0" fontId="0" fillId="15" borderId="14" xfId="0" applyFill="1" applyBorder="1" applyAlignment="1">
      <alignment horizontal="center" vertical="center" wrapText="1"/>
    </xf>
    <xf numFmtId="0" fontId="0" fillId="15" borderId="15" xfId="0" applyFill="1" applyBorder="1">
      <alignment vertical="center"/>
    </xf>
    <xf numFmtId="0" fontId="0" fillId="15" borderId="22" xfId="0" applyFill="1" applyBorder="1" applyAlignment="1">
      <alignment horizontal="center" vertical="center" wrapText="1"/>
    </xf>
    <xf numFmtId="0" fontId="0" fillId="15" borderId="5" xfId="0" applyFill="1" applyBorder="1" applyAlignment="1">
      <alignment horizontal="center" vertical="center" wrapText="1"/>
    </xf>
    <xf numFmtId="0" fontId="0" fillId="15" borderId="6" xfId="0" applyFill="1" applyBorder="1" applyAlignment="1">
      <alignment horizontal="center" vertical="center"/>
    </xf>
    <xf numFmtId="0" fontId="0" fillId="15" borderId="7" xfId="0" applyFill="1" applyBorder="1" applyAlignment="1">
      <alignment horizontal="center" vertical="center" wrapText="1"/>
    </xf>
    <xf numFmtId="0" fontId="0" fillId="15" borderId="8" xfId="0" applyFill="1" applyBorder="1">
      <alignment vertical="center"/>
    </xf>
    <xf numFmtId="0" fontId="0" fillId="15" borderId="9" xfId="0" applyFill="1" applyBorder="1" applyAlignment="1">
      <alignment horizontal="center" vertical="center"/>
    </xf>
    <xf numFmtId="0" fontId="0" fillId="24" borderId="25" xfId="0" applyFill="1" applyBorder="1" applyAlignment="1">
      <alignment horizontal="center" vertical="center" wrapText="1"/>
    </xf>
    <xf numFmtId="0" fontId="0" fillId="24" borderId="14" xfId="0" applyFill="1" applyBorder="1">
      <alignment vertical="center"/>
    </xf>
    <xf numFmtId="0" fontId="0" fillId="24" borderId="15" xfId="0" applyFill="1" applyBorder="1">
      <alignment vertical="center"/>
    </xf>
    <xf numFmtId="0" fontId="0" fillId="24" borderId="22" xfId="0" applyFill="1" applyBorder="1">
      <alignment vertical="center"/>
    </xf>
    <xf numFmtId="0" fontId="0" fillId="24" borderId="5" xfId="0" applyFill="1" applyBorder="1">
      <alignment vertical="center"/>
    </xf>
    <xf numFmtId="0" fontId="0" fillId="24" borderId="1" xfId="0" applyFill="1" applyBorder="1">
      <alignment vertical="center"/>
    </xf>
    <xf numFmtId="0" fontId="0" fillId="24" borderId="6" xfId="0" applyFill="1" applyBorder="1">
      <alignment vertical="center"/>
    </xf>
    <xf numFmtId="0" fontId="0" fillId="24" borderId="7" xfId="0" applyFill="1" applyBorder="1">
      <alignment vertical="center"/>
    </xf>
    <xf numFmtId="0" fontId="0" fillId="24" borderId="8" xfId="0" applyFill="1" applyBorder="1">
      <alignment vertical="center"/>
    </xf>
    <xf numFmtId="0" fontId="0" fillId="24" borderId="9" xfId="0" applyFill="1" applyBorder="1">
      <alignment vertical="center"/>
    </xf>
    <xf numFmtId="0" fontId="0" fillId="24" borderId="2" xfId="0" applyFill="1" applyBorder="1">
      <alignment vertical="center"/>
    </xf>
    <xf numFmtId="0" fontId="0" fillId="24" borderId="3" xfId="0" applyFill="1" applyBorder="1">
      <alignment vertical="center"/>
    </xf>
    <xf numFmtId="0" fontId="0" fillId="24" borderId="4" xfId="0" applyFill="1" applyBorder="1">
      <alignment vertical="center"/>
    </xf>
    <xf numFmtId="0" fontId="0" fillId="24" borderId="16" xfId="0" applyFill="1" applyBorder="1">
      <alignment vertical="center"/>
    </xf>
    <xf numFmtId="0" fontId="0" fillId="24" borderId="17" xfId="0" applyFill="1" applyBorder="1">
      <alignment vertical="center"/>
    </xf>
    <xf numFmtId="0" fontId="0" fillId="24" borderId="23" xfId="0" applyFill="1" applyBorder="1">
      <alignment vertical="center"/>
    </xf>
    <xf numFmtId="0" fontId="0" fillId="24" borderId="24" xfId="0" applyFill="1" applyBorder="1" applyAlignment="1">
      <alignment horizontal="center" vertical="center" wrapText="1"/>
    </xf>
    <xf numFmtId="0" fontId="0" fillId="25" borderId="2" xfId="0" applyFill="1" applyBorder="1">
      <alignment vertical="center"/>
    </xf>
    <xf numFmtId="0" fontId="0" fillId="25" borderId="3" xfId="0" applyFill="1" applyBorder="1">
      <alignment vertical="center"/>
    </xf>
    <xf numFmtId="0" fontId="0" fillId="25" borderId="4" xfId="0" applyFill="1" applyBorder="1">
      <alignment vertical="center"/>
    </xf>
    <xf numFmtId="0" fontId="0" fillId="25" borderId="5" xfId="0" applyFill="1" applyBorder="1">
      <alignment vertical="center"/>
    </xf>
    <xf numFmtId="0" fontId="0" fillId="25" borderId="1" xfId="0" applyFill="1" applyBorder="1">
      <alignment vertical="center"/>
    </xf>
    <xf numFmtId="0" fontId="0" fillId="25" borderId="6" xfId="0" applyFill="1" applyBorder="1">
      <alignment vertical="center"/>
    </xf>
    <xf numFmtId="0" fontId="0" fillId="25" borderId="7" xfId="0" applyFill="1" applyBorder="1">
      <alignment vertical="center"/>
    </xf>
    <xf numFmtId="0" fontId="0" fillId="25" borderId="8" xfId="0" applyFill="1" applyBorder="1">
      <alignment vertical="center"/>
    </xf>
    <xf numFmtId="0" fontId="0" fillId="25" borderId="9" xfId="0" applyFill="1" applyBorder="1">
      <alignment vertical="center"/>
    </xf>
    <xf numFmtId="0" fontId="0" fillId="14" borderId="39" xfId="0" applyFill="1" applyBorder="1" applyAlignment="1">
      <alignment horizontal="center" vertical="center"/>
    </xf>
    <xf numFmtId="0" fontId="0" fillId="9" borderId="28" xfId="0" applyFill="1" applyBorder="1" applyAlignment="1">
      <alignment horizontal="center" vertical="center"/>
    </xf>
    <xf numFmtId="0" fontId="0" fillId="9" borderId="2" xfId="0" applyFill="1" applyBorder="1">
      <alignment vertical="center"/>
    </xf>
    <xf numFmtId="0" fontId="0" fillId="9" borderId="3" xfId="0" applyFill="1" applyBorder="1">
      <alignment vertical="center"/>
    </xf>
    <xf numFmtId="0" fontId="0" fillId="9" borderId="4" xfId="0" applyFill="1" applyBorder="1">
      <alignment vertical="center"/>
    </xf>
    <xf numFmtId="0" fontId="0" fillId="9" borderId="24" xfId="0" applyFill="1" applyBorder="1" applyAlignment="1">
      <alignment horizontal="center" vertical="center"/>
    </xf>
    <xf numFmtId="0" fontId="0" fillId="5" borderId="24" xfId="0" applyFill="1" applyBorder="1" applyAlignment="1">
      <alignment horizontal="center" vertical="center"/>
    </xf>
    <xf numFmtId="0" fontId="0" fillId="9" borderId="25" xfId="0" applyFill="1" applyBorder="1" applyAlignment="1">
      <alignment horizontal="center" vertical="center"/>
    </xf>
    <xf numFmtId="0" fontId="0" fillId="5" borderId="25" xfId="0" applyFill="1" applyBorder="1" applyAlignment="1">
      <alignment horizontal="center" vertical="center"/>
    </xf>
    <xf numFmtId="0" fontId="0" fillId="9" borderId="46" xfId="0" applyFill="1" applyBorder="1" applyAlignment="1">
      <alignment horizontal="center" vertical="center"/>
    </xf>
    <xf numFmtId="0" fontId="0" fillId="9" borderId="7" xfId="0" applyFill="1" applyBorder="1">
      <alignment vertical="center"/>
    </xf>
    <xf numFmtId="0" fontId="0" fillId="9" borderId="8" xfId="0" applyFill="1" applyBorder="1">
      <alignment vertical="center"/>
    </xf>
    <xf numFmtId="0" fontId="0" fillId="9" borderId="9" xfId="0" applyFill="1" applyBorder="1">
      <alignment vertical="center"/>
    </xf>
    <xf numFmtId="0" fontId="0" fillId="9" borderId="39" xfId="0" applyFill="1" applyBorder="1" applyAlignment="1">
      <alignment horizontal="center" vertical="center"/>
    </xf>
    <xf numFmtId="0" fontId="0" fillId="15" borderId="41" xfId="0" applyFill="1" applyBorder="1" applyAlignment="1">
      <alignment horizontal="center" vertical="center"/>
    </xf>
    <xf numFmtId="0" fontId="0" fillId="15" borderId="42" xfId="0" applyFill="1" applyBorder="1">
      <alignment vertical="center"/>
    </xf>
    <xf numFmtId="0" fontId="0" fillId="15" borderId="40" xfId="0" applyFill="1" applyBorder="1">
      <alignment vertical="center"/>
    </xf>
    <xf numFmtId="0" fontId="0" fillId="5" borderId="28" xfId="0" applyFill="1" applyBorder="1" applyAlignment="1">
      <alignment horizontal="center" vertical="center"/>
    </xf>
    <xf numFmtId="0" fontId="0" fillId="5" borderId="2" xfId="0" applyFill="1" applyBorder="1">
      <alignment vertical="center"/>
    </xf>
    <xf numFmtId="0" fontId="0" fillId="5" borderId="3" xfId="0" applyFill="1" applyBorder="1">
      <alignment vertical="center"/>
    </xf>
    <xf numFmtId="0" fontId="0" fillId="5" borderId="4" xfId="0" applyFill="1" applyBorder="1">
      <alignment vertical="center"/>
    </xf>
    <xf numFmtId="0" fontId="0" fillId="5" borderId="44" xfId="0" applyFill="1" applyBorder="1" applyAlignment="1">
      <alignment horizontal="center" vertical="center"/>
    </xf>
    <xf numFmtId="0" fontId="0" fillId="5" borderId="16" xfId="0" applyFill="1" applyBorder="1">
      <alignment vertical="center"/>
    </xf>
    <xf numFmtId="0" fontId="0" fillId="5" borderId="17" xfId="0" applyFill="1" applyBorder="1">
      <alignment vertical="center"/>
    </xf>
    <xf numFmtId="0" fontId="0" fillId="5" borderId="23" xfId="0" applyFill="1" applyBorder="1">
      <alignment vertical="center"/>
    </xf>
    <xf numFmtId="0" fontId="6" fillId="11" borderId="16" xfId="0" applyFont="1" applyFill="1" applyBorder="1">
      <alignment vertical="center"/>
    </xf>
    <xf numFmtId="0" fontId="6" fillId="11" borderId="17" xfId="0" applyFont="1" applyFill="1" applyBorder="1">
      <alignment vertical="center"/>
    </xf>
    <xf numFmtId="0" fontId="6" fillId="11" borderId="23" xfId="0" applyFont="1" applyFill="1" applyBorder="1">
      <alignment vertical="center"/>
    </xf>
    <xf numFmtId="0" fontId="0" fillId="5" borderId="46" xfId="0" applyFill="1" applyBorder="1" applyAlignment="1">
      <alignment horizontal="center" vertical="center"/>
    </xf>
    <xf numFmtId="0" fontId="0" fillId="5" borderId="7" xfId="0" applyFill="1" applyBorder="1">
      <alignment vertical="center"/>
    </xf>
    <xf numFmtId="0" fontId="0" fillId="5" borderId="8" xfId="0" applyFill="1" applyBorder="1">
      <alignment vertical="center"/>
    </xf>
    <xf numFmtId="0" fontId="0" fillId="5" borderId="9" xfId="0" applyFill="1" applyBorder="1">
      <alignment vertical="center"/>
    </xf>
    <xf numFmtId="0" fontId="0" fillId="5" borderId="39" xfId="0" applyFill="1" applyBorder="1" applyAlignment="1">
      <alignment horizontal="center" vertical="center"/>
    </xf>
    <xf numFmtId="0" fontId="0" fillId="20" borderId="13" xfId="0" applyFill="1" applyBorder="1" applyAlignment="1">
      <alignment horizontal="center" vertical="center"/>
    </xf>
    <xf numFmtId="0" fontId="0" fillId="20" borderId="15" xfId="0" applyFill="1" applyBorder="1">
      <alignment vertical="center"/>
    </xf>
    <xf numFmtId="0" fontId="0" fillId="20" borderId="15" xfId="0" applyFill="1" applyBorder="1" applyAlignment="1">
      <alignment horizontal="center" vertical="center"/>
    </xf>
    <xf numFmtId="0" fontId="0" fillId="20" borderId="15" xfId="0" applyFill="1" applyBorder="1" applyAlignment="1">
      <alignment horizontal="center" vertical="center" wrapText="1"/>
    </xf>
    <xf numFmtId="0" fontId="0" fillId="26" borderId="0" xfId="0" applyFont="1" applyFill="1" applyAlignment="1">
      <alignment horizontal="left" vertical="center" wrapText="1"/>
    </xf>
    <xf numFmtId="0" fontId="0" fillId="20" borderId="1" xfId="0" applyFill="1" applyBorder="1" applyAlignment="1">
      <alignment horizontal="center" vertical="center" wrapText="1"/>
    </xf>
    <xf numFmtId="0" fontId="0" fillId="26" borderId="0" xfId="0" applyFill="1" applyAlignment="1">
      <alignment horizontal="left" vertical="center" wrapText="1"/>
    </xf>
    <xf numFmtId="0" fontId="0" fillId="20" borderId="17" xfId="0" applyFill="1" applyBorder="1">
      <alignment vertical="center"/>
    </xf>
    <xf numFmtId="0" fontId="0" fillId="20" borderId="17" xfId="0" applyFill="1" applyBorder="1" applyAlignment="1">
      <alignment horizontal="center" vertical="center"/>
    </xf>
    <xf numFmtId="0" fontId="0" fillId="20" borderId="17" xfId="0" applyFill="1" applyBorder="1" applyAlignment="1">
      <alignment horizontal="center" vertical="center" wrapText="1"/>
    </xf>
    <xf numFmtId="0" fontId="0" fillId="15" borderId="13" xfId="0" applyFill="1" applyBorder="1" applyAlignment="1">
      <alignment horizontal="center" vertical="center"/>
    </xf>
    <xf numFmtId="0" fontId="0" fillId="15" borderId="17" xfId="0" applyFill="1" applyBorder="1">
      <alignment vertical="center"/>
    </xf>
    <xf numFmtId="0" fontId="0" fillId="27" borderId="10" xfId="0" applyFill="1" applyBorder="1" applyAlignment="1">
      <alignment horizontal="center" vertical="center"/>
    </xf>
    <xf numFmtId="0" fontId="0" fillId="27" borderId="3" xfId="0" applyFill="1" applyBorder="1">
      <alignment vertical="center"/>
    </xf>
    <xf numFmtId="0" fontId="0" fillId="27" borderId="4" xfId="0" applyFill="1" applyBorder="1">
      <alignment vertical="center"/>
    </xf>
    <xf numFmtId="0" fontId="0" fillId="28" borderId="24" xfId="0" applyFill="1" applyBorder="1" applyAlignment="1">
      <alignment horizontal="center" vertical="center"/>
    </xf>
    <xf numFmtId="0" fontId="0" fillId="27" borderId="12" xfId="0" applyFill="1" applyBorder="1" applyAlignment="1">
      <alignment horizontal="center" vertical="center"/>
    </xf>
    <xf numFmtId="0" fontId="0" fillId="27" borderId="1" xfId="0" applyFill="1" applyBorder="1">
      <alignment vertical="center"/>
    </xf>
    <xf numFmtId="0" fontId="0" fillId="27" borderId="6" xfId="0" applyFill="1" applyBorder="1">
      <alignment vertical="center"/>
    </xf>
    <xf numFmtId="0" fontId="0" fillId="28" borderId="25" xfId="0" applyFill="1" applyBorder="1" applyAlignment="1">
      <alignment horizontal="center" vertical="center"/>
    </xf>
    <xf numFmtId="0" fontId="0" fillId="27" borderId="18" xfId="0" applyFill="1" applyBorder="1" applyAlignment="1">
      <alignment horizontal="center" vertical="center"/>
    </xf>
    <xf numFmtId="0" fontId="0" fillId="27" borderId="8" xfId="0" applyFill="1" applyBorder="1">
      <alignment vertical="center"/>
    </xf>
    <xf numFmtId="0" fontId="0" fillId="27" borderId="9" xfId="0" applyFill="1" applyBorder="1">
      <alignment vertical="center"/>
    </xf>
    <xf numFmtId="0" fontId="0" fillId="28" borderId="39" xfId="0" applyFill="1" applyBorder="1" applyAlignment="1">
      <alignment horizontal="center" vertical="center"/>
    </xf>
    <xf numFmtId="0" fontId="0" fillId="15" borderId="12" xfId="0" applyFill="1" applyBorder="1" applyAlignment="1">
      <alignment horizontal="center" vertical="center" wrapText="1"/>
    </xf>
    <xf numFmtId="0" fontId="4" fillId="26" borderId="22" xfId="0" applyFont="1" applyFill="1" applyBorder="1">
      <alignment vertical="center"/>
    </xf>
    <xf numFmtId="0" fontId="0" fillId="26" borderId="6" xfId="0" applyFill="1" applyBorder="1">
      <alignment vertical="center"/>
    </xf>
    <xf numFmtId="0" fontId="0" fillId="26" borderId="23" xfId="0" applyFill="1" applyBorder="1">
      <alignment vertical="center"/>
    </xf>
    <xf numFmtId="0" fontId="0" fillId="11" borderId="28" xfId="0" applyFill="1" applyBorder="1" applyAlignment="1">
      <alignment horizontal="center" vertical="center"/>
    </xf>
    <xf numFmtId="0" fontId="0" fillId="11" borderId="3" xfId="0" applyFill="1" applyBorder="1">
      <alignment vertical="center"/>
    </xf>
    <xf numFmtId="0" fontId="0" fillId="11" borderId="30" xfId="0" applyFill="1" applyBorder="1" applyAlignment="1">
      <alignment horizontal="center" vertical="center"/>
    </xf>
    <xf numFmtId="0" fontId="0" fillId="29" borderId="24" xfId="0" applyFill="1" applyBorder="1" applyAlignment="1">
      <alignment horizontal="center" vertical="center"/>
    </xf>
    <xf numFmtId="0" fontId="0" fillId="11" borderId="46" xfId="0" applyFill="1" applyBorder="1" applyAlignment="1">
      <alignment horizontal="center" vertical="center"/>
    </xf>
    <xf numFmtId="0" fontId="0" fillId="11" borderId="8" xfId="0" applyFill="1" applyBorder="1">
      <alignment vertical="center"/>
    </xf>
    <xf numFmtId="0" fontId="0" fillId="11" borderId="47" xfId="0" applyFill="1" applyBorder="1" applyAlignment="1">
      <alignment horizontal="center" vertical="center"/>
    </xf>
    <xf numFmtId="0" fontId="0" fillId="29" borderId="39" xfId="0" applyFill="1" applyBorder="1" applyAlignment="1">
      <alignment horizontal="center" vertical="center"/>
    </xf>
    <xf numFmtId="0" fontId="0" fillId="27" borderId="24" xfId="0" applyFill="1" applyBorder="1" applyAlignment="1">
      <alignment horizontal="center" vertical="center"/>
    </xf>
    <xf numFmtId="0" fontId="0" fillId="27" borderId="39" xfId="0" applyFill="1" applyBorder="1" applyAlignment="1">
      <alignment horizontal="center" vertical="center"/>
    </xf>
    <xf numFmtId="0" fontId="7" fillId="0" borderId="0" xfId="0" applyFont="1" applyAlignment="1">
      <alignment horizontal="center" vertical="center"/>
    </xf>
    <xf numFmtId="0" fontId="8" fillId="0" borderId="0" xfId="0" applyFont="1">
      <alignment vertical="center"/>
    </xf>
    <xf numFmtId="0" fontId="0" fillId="0" borderId="1" xfId="0" applyBorder="1" applyAlignment="1">
      <alignment horizontal="left" vertical="center"/>
    </xf>
    <xf numFmtId="0" fontId="0" fillId="0" borderId="33" xfId="0" applyBorder="1" applyAlignment="1">
      <alignment horizontal="left" vertical="center"/>
    </xf>
    <xf numFmtId="0" fontId="0" fillId="0" borderId="48" xfId="0" applyBorder="1" applyAlignment="1">
      <alignment horizontal="left" vertical="center"/>
    </xf>
    <xf numFmtId="0" fontId="0" fillId="0" borderId="49" xfId="0" applyBorder="1" applyAlignment="1">
      <alignment horizontal="left" vertical="center"/>
    </xf>
    <xf numFmtId="0" fontId="0" fillId="2" borderId="1" xfId="0" applyFill="1" applyBorder="1" applyAlignment="1">
      <alignment horizontal="center" vertical="center"/>
    </xf>
    <xf numFmtId="0" fontId="0" fillId="2" borderId="33" xfId="0" applyFill="1" applyBorder="1" applyAlignment="1">
      <alignment horizontal="left" vertical="center"/>
    </xf>
    <xf numFmtId="0" fontId="0" fillId="2" borderId="48" xfId="0" applyFill="1" applyBorder="1" applyAlignment="1">
      <alignment horizontal="left" vertical="center"/>
    </xf>
    <xf numFmtId="0" fontId="0" fillId="2" borderId="49" xfId="0" applyFill="1" applyBorder="1" applyAlignment="1">
      <alignment horizontal="left" vertical="center"/>
    </xf>
    <xf numFmtId="0" fontId="0" fillId="2" borderId="1" xfId="0" applyFill="1" applyBorder="1">
      <alignment vertical="center"/>
    </xf>
    <xf numFmtId="0" fontId="0" fillId="0" borderId="17" xfId="0" applyBorder="1" applyAlignment="1">
      <alignment horizontal="left" vertical="center" wrapText="1"/>
    </xf>
    <xf numFmtId="0" fontId="0" fillId="0" borderId="15" xfId="0" applyBorder="1" applyAlignment="1">
      <alignment horizontal="left" vertical="center"/>
    </xf>
    <xf numFmtId="0" fontId="0" fillId="27" borderId="0" xfId="0" applyFill="1">
      <alignment vertical="center"/>
    </xf>
    <xf numFmtId="0" fontId="0" fillId="0" borderId="15" xfId="0" applyBorder="1" applyAlignment="1">
      <alignment horizontal="center" vertical="center"/>
    </xf>
    <xf numFmtId="0" fontId="6" fillId="0" borderId="1" xfId="0" applyFont="1" applyBorder="1">
      <alignment vertical="center"/>
    </xf>
    <xf numFmtId="0" fontId="0" fillId="0" borderId="50" xfId="0" applyBorder="1" applyAlignment="1">
      <alignment horizontal="center" vertical="center"/>
    </xf>
    <xf numFmtId="0" fontId="0" fillId="0" borderId="49" xfId="0"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7" Type="http://schemas.openxmlformats.org/officeDocument/2006/relationships/image" Target="../media/image20.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9" Type="http://schemas.openxmlformats.org/officeDocument/2006/relationships/image" Target="../media/image13.png"/><Relationship Id="rId8" Type="http://schemas.openxmlformats.org/officeDocument/2006/relationships/image" Target="../media/image26.png"/><Relationship Id="rId7" Type="http://schemas.openxmlformats.org/officeDocument/2006/relationships/image" Target="../media/image6.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 Id="rId3" Type="http://schemas.openxmlformats.org/officeDocument/2006/relationships/image" Target="../media/image22.png"/><Relationship Id="rId2" Type="http://schemas.openxmlformats.org/officeDocument/2006/relationships/image" Target="../media/image21.png"/><Relationship Id="rId13" Type="http://schemas.openxmlformats.org/officeDocument/2006/relationships/image" Target="../media/image28.png"/><Relationship Id="rId12" Type="http://schemas.openxmlformats.org/officeDocument/2006/relationships/image" Target="../media/image27.png"/><Relationship Id="rId11" Type="http://schemas.openxmlformats.org/officeDocument/2006/relationships/image" Target="../media/image14.png"/><Relationship Id="rId10" Type="http://schemas.openxmlformats.org/officeDocument/2006/relationships/image" Target="../media/image7.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1" Type="http://schemas.openxmlformats.org/officeDocument/2006/relationships/image" Target="../media/image30.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494665</xdr:colOff>
      <xdr:row>0</xdr:row>
      <xdr:rowOff>124460</xdr:rowOff>
    </xdr:from>
    <xdr:to>
      <xdr:col>16</xdr:col>
      <xdr:colOff>353060</xdr:colOff>
      <xdr:row>32</xdr:row>
      <xdr:rowOff>73025</xdr:rowOff>
    </xdr:to>
    <xdr:pic>
      <xdr:nvPicPr>
        <xdr:cNvPr id="2" name="图片 1"/>
        <xdr:cNvPicPr>
          <a:picLocks noChangeAspect="1"/>
        </xdr:cNvPicPr>
      </xdr:nvPicPr>
      <xdr:blipFill>
        <a:blip r:embed="rId1"/>
        <a:stretch>
          <a:fillRect/>
        </a:stretch>
      </xdr:blipFill>
      <xdr:spPr>
        <a:xfrm>
          <a:off x="494665" y="124460"/>
          <a:ext cx="10831195" cy="5434965"/>
        </a:xfrm>
        <a:prstGeom prst="rect">
          <a:avLst/>
        </a:prstGeom>
        <a:noFill/>
        <a:ln w="9525">
          <a:noFill/>
        </a:ln>
      </xdr:spPr>
    </xdr:pic>
    <xdr:clientData/>
  </xdr:twoCellAnchor>
  <xdr:twoCellAnchor>
    <xdr:from>
      <xdr:col>0</xdr:col>
      <xdr:colOff>478155</xdr:colOff>
      <xdr:row>4</xdr:row>
      <xdr:rowOff>99060</xdr:rowOff>
    </xdr:from>
    <xdr:to>
      <xdr:col>7</xdr:col>
      <xdr:colOff>458470</xdr:colOff>
      <xdr:row>29</xdr:row>
      <xdr:rowOff>66040</xdr:rowOff>
    </xdr:to>
    <xdr:pic>
      <xdr:nvPicPr>
        <xdr:cNvPr id="3" name="图片 2"/>
        <xdr:cNvPicPr>
          <a:picLocks noChangeAspect="1"/>
        </xdr:cNvPicPr>
      </xdr:nvPicPr>
      <xdr:blipFill>
        <a:blip r:embed="rId2"/>
        <a:stretch>
          <a:fillRect/>
        </a:stretch>
      </xdr:blipFill>
      <xdr:spPr>
        <a:xfrm>
          <a:off x="478155" y="784860"/>
          <a:ext cx="4780915" cy="4253230"/>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5</xdr:col>
      <xdr:colOff>588010</xdr:colOff>
      <xdr:row>23</xdr:row>
      <xdr:rowOff>167005</xdr:rowOff>
    </xdr:from>
    <xdr:to>
      <xdr:col>7</xdr:col>
      <xdr:colOff>190500</xdr:colOff>
      <xdr:row>43</xdr:row>
      <xdr:rowOff>53340</xdr:rowOff>
    </xdr:to>
    <xdr:cxnSp>
      <xdr:nvCxnSpPr>
        <xdr:cNvPr id="2" name="直接箭头连接符 1"/>
        <xdr:cNvCxnSpPr/>
      </xdr:nvCxnSpPr>
      <xdr:spPr>
        <a:xfrm flipV="1">
          <a:off x="4017010" y="4281805"/>
          <a:ext cx="983615" cy="3315335"/>
        </a:xfrm>
        <a:prstGeom prst="straightConnector1">
          <a:avLst/>
        </a:prstGeom>
        <a:ln>
          <a:headEnd type="arrow"/>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380365</xdr:colOff>
      <xdr:row>23</xdr:row>
      <xdr:rowOff>83820</xdr:rowOff>
    </xdr:from>
    <xdr:to>
      <xdr:col>6</xdr:col>
      <xdr:colOff>381635</xdr:colOff>
      <xdr:row>43</xdr:row>
      <xdr:rowOff>90805</xdr:rowOff>
    </xdr:to>
    <xdr:cxnSp>
      <xdr:nvCxnSpPr>
        <xdr:cNvPr id="3" name="直接箭头连接符 2"/>
        <xdr:cNvCxnSpPr/>
      </xdr:nvCxnSpPr>
      <xdr:spPr>
        <a:xfrm flipV="1">
          <a:off x="4504690" y="4198620"/>
          <a:ext cx="1270" cy="3435985"/>
        </a:xfrm>
        <a:prstGeom prst="straightConnector1">
          <a:avLst/>
        </a:prstGeom>
        <a:ln w="12700" cap="flat" cmpd="sng" algn="ctr">
          <a:solidFill>
            <a:schemeClr val="accent1"/>
          </a:solidFill>
          <a:prstDash val="dash"/>
          <a:miter lim="800000"/>
          <a:headEnd type="arrow" w="med" len="med"/>
          <a:tailEnd type="arrow" w="med" len="med"/>
        </a:ln>
      </xdr:spPr>
      <xdr:style>
        <a:lnRef idx="0">
          <a:schemeClr val="accent1"/>
        </a:lnRef>
        <a:fillRef idx="0">
          <a:srgbClr val="FFFFFF"/>
        </a:fillRef>
        <a:effectRef idx="0">
          <a:srgbClr val="FFFFFF"/>
        </a:effectRef>
        <a:fontRef idx="minor">
          <a:schemeClr val="tx1"/>
        </a:fontRef>
      </xdr:style>
    </xdr:cxnSp>
    <xdr:clientData/>
  </xdr:twoCellAnchor>
  <xdr:twoCellAnchor>
    <xdr:from>
      <xdr:col>6</xdr:col>
      <xdr:colOff>398145</xdr:colOff>
      <xdr:row>27</xdr:row>
      <xdr:rowOff>141605</xdr:rowOff>
    </xdr:from>
    <xdr:to>
      <xdr:col>6</xdr:col>
      <xdr:colOff>638175</xdr:colOff>
      <xdr:row>28</xdr:row>
      <xdr:rowOff>69215</xdr:rowOff>
    </xdr:to>
    <xdr:sp>
      <xdr:nvSpPr>
        <xdr:cNvPr id="4" name="弧形 3"/>
        <xdr:cNvSpPr/>
      </xdr:nvSpPr>
      <xdr:spPr>
        <a:xfrm>
          <a:off x="4522470" y="4942205"/>
          <a:ext cx="240030" cy="99060"/>
        </a:xfrm>
        <a:prstGeom prst="arc">
          <a:avLst>
            <a:gd name="adj1" fmla="val 11953294"/>
            <a:gd name="adj2" fmla="val 0"/>
          </a:avLst>
        </a:prstGeom>
      </xdr:spPr>
      <xdr:style>
        <a:lnRef idx="2">
          <a:schemeClr val="accent1"/>
        </a:lnRef>
        <a:fillRef idx="0">
          <a:srgbClr val="FFFFFF"/>
        </a:fillRef>
        <a:effectRef idx="0">
          <a:srgbClr val="FFFFFF"/>
        </a:effectRef>
        <a:fontRef idx="minor">
          <a:schemeClr val="tx1"/>
        </a:fontRef>
      </xdr:style>
      <xdr:txBody>
        <a:bodyPr vertOverflow="clip" horzOverflow="clip" wrap="square" rtlCol="0" anchor="t"/>
        <a:p>
          <a:pPr algn="l"/>
          <a:endParaRPr lang="zh-CN" altLang="en-US" sz="1100"/>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3</xdr:col>
      <xdr:colOff>28575</xdr:colOff>
      <xdr:row>13</xdr:row>
      <xdr:rowOff>38100</xdr:rowOff>
    </xdr:from>
    <xdr:to>
      <xdr:col>8</xdr:col>
      <xdr:colOff>647700</xdr:colOff>
      <xdr:row>34</xdr:row>
      <xdr:rowOff>170815</xdr:rowOff>
    </xdr:to>
    <xdr:sp>
      <xdr:nvSpPr>
        <xdr:cNvPr id="2" name="流程图: 联系 1"/>
        <xdr:cNvSpPr/>
      </xdr:nvSpPr>
      <xdr:spPr>
        <a:xfrm>
          <a:off x="6287135" y="2286000"/>
          <a:ext cx="4048125" cy="3780790"/>
        </a:xfrm>
        <a:prstGeom prst="flowChartConnector">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6</xdr:col>
      <xdr:colOff>217805</xdr:colOff>
      <xdr:row>21</xdr:row>
      <xdr:rowOff>88265</xdr:rowOff>
    </xdr:from>
    <xdr:to>
      <xdr:col>6</xdr:col>
      <xdr:colOff>451485</xdr:colOff>
      <xdr:row>22</xdr:row>
      <xdr:rowOff>50165</xdr:rowOff>
    </xdr:to>
    <xdr:sp>
      <xdr:nvSpPr>
        <xdr:cNvPr id="112" name="等腰三角形 111"/>
        <xdr:cNvSpPr/>
      </xdr:nvSpPr>
      <xdr:spPr>
        <a:xfrm>
          <a:off x="8533765" y="374586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76200</xdr:colOff>
      <xdr:row>23</xdr:row>
      <xdr:rowOff>85725</xdr:rowOff>
    </xdr:from>
    <xdr:to>
      <xdr:col>6</xdr:col>
      <xdr:colOff>309880</xdr:colOff>
      <xdr:row>24</xdr:row>
      <xdr:rowOff>47625</xdr:rowOff>
    </xdr:to>
    <xdr:sp>
      <xdr:nvSpPr>
        <xdr:cNvPr id="116" name="等腰三角形 115"/>
        <xdr:cNvSpPr/>
      </xdr:nvSpPr>
      <xdr:spPr>
        <a:xfrm>
          <a:off x="8392160" y="408622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415290</xdr:colOff>
      <xdr:row>22</xdr:row>
      <xdr:rowOff>141605</xdr:rowOff>
    </xdr:from>
    <xdr:to>
      <xdr:col>6</xdr:col>
      <xdr:colOff>648970</xdr:colOff>
      <xdr:row>23</xdr:row>
      <xdr:rowOff>103505</xdr:rowOff>
    </xdr:to>
    <xdr:sp>
      <xdr:nvSpPr>
        <xdr:cNvPr id="117" name="等腰三角形 116"/>
        <xdr:cNvSpPr/>
      </xdr:nvSpPr>
      <xdr:spPr>
        <a:xfrm>
          <a:off x="8731250" y="397065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217805</xdr:colOff>
      <xdr:row>21</xdr:row>
      <xdr:rowOff>88265</xdr:rowOff>
    </xdr:from>
    <xdr:to>
      <xdr:col>5</xdr:col>
      <xdr:colOff>451485</xdr:colOff>
      <xdr:row>22</xdr:row>
      <xdr:rowOff>50165</xdr:rowOff>
    </xdr:to>
    <xdr:sp>
      <xdr:nvSpPr>
        <xdr:cNvPr id="186" name="等腰三角形 185"/>
        <xdr:cNvSpPr/>
      </xdr:nvSpPr>
      <xdr:spPr>
        <a:xfrm>
          <a:off x="7847965" y="374586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76200</xdr:colOff>
      <xdr:row>23</xdr:row>
      <xdr:rowOff>85725</xdr:rowOff>
    </xdr:from>
    <xdr:to>
      <xdr:col>5</xdr:col>
      <xdr:colOff>309880</xdr:colOff>
      <xdr:row>24</xdr:row>
      <xdr:rowOff>47625</xdr:rowOff>
    </xdr:to>
    <xdr:sp>
      <xdr:nvSpPr>
        <xdr:cNvPr id="187" name="等腰三角形 186"/>
        <xdr:cNvSpPr/>
      </xdr:nvSpPr>
      <xdr:spPr>
        <a:xfrm>
          <a:off x="7706360" y="408622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415290</xdr:colOff>
      <xdr:row>22</xdr:row>
      <xdr:rowOff>141605</xdr:rowOff>
    </xdr:from>
    <xdr:to>
      <xdr:col>5</xdr:col>
      <xdr:colOff>648970</xdr:colOff>
      <xdr:row>23</xdr:row>
      <xdr:rowOff>103505</xdr:rowOff>
    </xdr:to>
    <xdr:sp>
      <xdr:nvSpPr>
        <xdr:cNvPr id="188" name="等腰三角形 187"/>
        <xdr:cNvSpPr/>
      </xdr:nvSpPr>
      <xdr:spPr>
        <a:xfrm>
          <a:off x="8045450" y="397065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217805</xdr:colOff>
      <xdr:row>21</xdr:row>
      <xdr:rowOff>88265</xdr:rowOff>
    </xdr:from>
    <xdr:to>
      <xdr:col>4</xdr:col>
      <xdr:colOff>451485</xdr:colOff>
      <xdr:row>22</xdr:row>
      <xdr:rowOff>50165</xdr:rowOff>
    </xdr:to>
    <xdr:sp>
      <xdr:nvSpPr>
        <xdr:cNvPr id="189" name="等腰三角形 188"/>
        <xdr:cNvSpPr/>
      </xdr:nvSpPr>
      <xdr:spPr>
        <a:xfrm>
          <a:off x="7162165" y="374586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76200</xdr:colOff>
      <xdr:row>23</xdr:row>
      <xdr:rowOff>85725</xdr:rowOff>
    </xdr:from>
    <xdr:to>
      <xdr:col>4</xdr:col>
      <xdr:colOff>309880</xdr:colOff>
      <xdr:row>24</xdr:row>
      <xdr:rowOff>47625</xdr:rowOff>
    </xdr:to>
    <xdr:sp>
      <xdr:nvSpPr>
        <xdr:cNvPr id="190" name="等腰三角形 189"/>
        <xdr:cNvSpPr/>
      </xdr:nvSpPr>
      <xdr:spPr>
        <a:xfrm>
          <a:off x="7020560" y="408622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415290</xdr:colOff>
      <xdr:row>22</xdr:row>
      <xdr:rowOff>141605</xdr:rowOff>
    </xdr:from>
    <xdr:to>
      <xdr:col>4</xdr:col>
      <xdr:colOff>648970</xdr:colOff>
      <xdr:row>23</xdr:row>
      <xdr:rowOff>103505</xdr:rowOff>
    </xdr:to>
    <xdr:sp>
      <xdr:nvSpPr>
        <xdr:cNvPr id="191" name="等腰三角形 190"/>
        <xdr:cNvSpPr/>
      </xdr:nvSpPr>
      <xdr:spPr>
        <a:xfrm>
          <a:off x="7359650" y="397065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217805</xdr:colOff>
      <xdr:row>21</xdr:row>
      <xdr:rowOff>88265</xdr:rowOff>
    </xdr:from>
    <xdr:to>
      <xdr:col>3</xdr:col>
      <xdr:colOff>451485</xdr:colOff>
      <xdr:row>22</xdr:row>
      <xdr:rowOff>50165</xdr:rowOff>
    </xdr:to>
    <xdr:sp>
      <xdr:nvSpPr>
        <xdr:cNvPr id="192" name="等腰三角形 191"/>
        <xdr:cNvSpPr/>
      </xdr:nvSpPr>
      <xdr:spPr>
        <a:xfrm>
          <a:off x="6476365" y="374586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76200</xdr:colOff>
      <xdr:row>23</xdr:row>
      <xdr:rowOff>85725</xdr:rowOff>
    </xdr:from>
    <xdr:to>
      <xdr:col>3</xdr:col>
      <xdr:colOff>309880</xdr:colOff>
      <xdr:row>24</xdr:row>
      <xdr:rowOff>47625</xdr:rowOff>
    </xdr:to>
    <xdr:sp>
      <xdr:nvSpPr>
        <xdr:cNvPr id="193" name="等腰三角形 192"/>
        <xdr:cNvSpPr/>
      </xdr:nvSpPr>
      <xdr:spPr>
        <a:xfrm>
          <a:off x="6334760" y="408622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415290</xdr:colOff>
      <xdr:row>22</xdr:row>
      <xdr:rowOff>141605</xdr:rowOff>
    </xdr:from>
    <xdr:to>
      <xdr:col>3</xdr:col>
      <xdr:colOff>648970</xdr:colOff>
      <xdr:row>23</xdr:row>
      <xdr:rowOff>103505</xdr:rowOff>
    </xdr:to>
    <xdr:sp>
      <xdr:nvSpPr>
        <xdr:cNvPr id="194" name="等腰三角形 193"/>
        <xdr:cNvSpPr/>
      </xdr:nvSpPr>
      <xdr:spPr>
        <a:xfrm>
          <a:off x="6673850" y="397065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8</xdr:col>
      <xdr:colOff>217805</xdr:colOff>
      <xdr:row>21</xdr:row>
      <xdr:rowOff>88265</xdr:rowOff>
    </xdr:from>
    <xdr:to>
      <xdr:col>8</xdr:col>
      <xdr:colOff>451485</xdr:colOff>
      <xdr:row>22</xdr:row>
      <xdr:rowOff>50165</xdr:rowOff>
    </xdr:to>
    <xdr:sp>
      <xdr:nvSpPr>
        <xdr:cNvPr id="195" name="等腰三角形 194"/>
        <xdr:cNvSpPr/>
      </xdr:nvSpPr>
      <xdr:spPr>
        <a:xfrm>
          <a:off x="9905365" y="374586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8</xdr:col>
      <xdr:colOff>76200</xdr:colOff>
      <xdr:row>23</xdr:row>
      <xdr:rowOff>85725</xdr:rowOff>
    </xdr:from>
    <xdr:to>
      <xdr:col>8</xdr:col>
      <xdr:colOff>309880</xdr:colOff>
      <xdr:row>24</xdr:row>
      <xdr:rowOff>47625</xdr:rowOff>
    </xdr:to>
    <xdr:sp>
      <xdr:nvSpPr>
        <xdr:cNvPr id="196" name="等腰三角形 195"/>
        <xdr:cNvSpPr/>
      </xdr:nvSpPr>
      <xdr:spPr>
        <a:xfrm>
          <a:off x="9763760" y="408622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8</xdr:col>
      <xdr:colOff>415290</xdr:colOff>
      <xdr:row>22</xdr:row>
      <xdr:rowOff>141605</xdr:rowOff>
    </xdr:from>
    <xdr:to>
      <xdr:col>8</xdr:col>
      <xdr:colOff>648970</xdr:colOff>
      <xdr:row>23</xdr:row>
      <xdr:rowOff>103505</xdr:rowOff>
    </xdr:to>
    <xdr:sp>
      <xdr:nvSpPr>
        <xdr:cNvPr id="197" name="等腰三角形 196"/>
        <xdr:cNvSpPr/>
      </xdr:nvSpPr>
      <xdr:spPr>
        <a:xfrm>
          <a:off x="10102850" y="397065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217805</xdr:colOff>
      <xdr:row>21</xdr:row>
      <xdr:rowOff>88265</xdr:rowOff>
    </xdr:from>
    <xdr:to>
      <xdr:col>7</xdr:col>
      <xdr:colOff>451485</xdr:colOff>
      <xdr:row>22</xdr:row>
      <xdr:rowOff>50165</xdr:rowOff>
    </xdr:to>
    <xdr:sp>
      <xdr:nvSpPr>
        <xdr:cNvPr id="198" name="等腰三角形 197"/>
        <xdr:cNvSpPr/>
      </xdr:nvSpPr>
      <xdr:spPr>
        <a:xfrm>
          <a:off x="9219565" y="374586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76200</xdr:colOff>
      <xdr:row>23</xdr:row>
      <xdr:rowOff>85725</xdr:rowOff>
    </xdr:from>
    <xdr:to>
      <xdr:col>7</xdr:col>
      <xdr:colOff>309880</xdr:colOff>
      <xdr:row>24</xdr:row>
      <xdr:rowOff>47625</xdr:rowOff>
    </xdr:to>
    <xdr:sp>
      <xdr:nvSpPr>
        <xdr:cNvPr id="199" name="等腰三角形 198"/>
        <xdr:cNvSpPr/>
      </xdr:nvSpPr>
      <xdr:spPr>
        <a:xfrm>
          <a:off x="9077960" y="408622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415290</xdr:colOff>
      <xdr:row>22</xdr:row>
      <xdr:rowOff>141605</xdr:rowOff>
    </xdr:from>
    <xdr:to>
      <xdr:col>7</xdr:col>
      <xdr:colOff>648970</xdr:colOff>
      <xdr:row>23</xdr:row>
      <xdr:rowOff>103505</xdr:rowOff>
    </xdr:to>
    <xdr:sp>
      <xdr:nvSpPr>
        <xdr:cNvPr id="200" name="等腰三角形 199"/>
        <xdr:cNvSpPr/>
      </xdr:nvSpPr>
      <xdr:spPr>
        <a:xfrm>
          <a:off x="9417050" y="397065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217805</xdr:colOff>
      <xdr:row>17</xdr:row>
      <xdr:rowOff>88265</xdr:rowOff>
    </xdr:from>
    <xdr:to>
      <xdr:col>5</xdr:col>
      <xdr:colOff>451485</xdr:colOff>
      <xdr:row>18</xdr:row>
      <xdr:rowOff>50165</xdr:rowOff>
    </xdr:to>
    <xdr:sp>
      <xdr:nvSpPr>
        <xdr:cNvPr id="201" name="等腰三角形 200"/>
        <xdr:cNvSpPr/>
      </xdr:nvSpPr>
      <xdr:spPr>
        <a:xfrm>
          <a:off x="7847965" y="3041015"/>
          <a:ext cx="233680" cy="14287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76200</xdr:colOff>
      <xdr:row>19</xdr:row>
      <xdr:rowOff>85725</xdr:rowOff>
    </xdr:from>
    <xdr:to>
      <xdr:col>5</xdr:col>
      <xdr:colOff>309880</xdr:colOff>
      <xdr:row>20</xdr:row>
      <xdr:rowOff>47625</xdr:rowOff>
    </xdr:to>
    <xdr:sp>
      <xdr:nvSpPr>
        <xdr:cNvPr id="202" name="等腰三角形 201"/>
        <xdr:cNvSpPr/>
      </xdr:nvSpPr>
      <xdr:spPr>
        <a:xfrm>
          <a:off x="7706360" y="339090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415290</xdr:colOff>
      <xdr:row>18</xdr:row>
      <xdr:rowOff>141605</xdr:rowOff>
    </xdr:from>
    <xdr:to>
      <xdr:col>5</xdr:col>
      <xdr:colOff>648970</xdr:colOff>
      <xdr:row>19</xdr:row>
      <xdr:rowOff>103505</xdr:rowOff>
    </xdr:to>
    <xdr:sp>
      <xdr:nvSpPr>
        <xdr:cNvPr id="203" name="等腰三角形 202"/>
        <xdr:cNvSpPr/>
      </xdr:nvSpPr>
      <xdr:spPr>
        <a:xfrm>
          <a:off x="8045450" y="327533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217805</xdr:colOff>
      <xdr:row>17</xdr:row>
      <xdr:rowOff>88265</xdr:rowOff>
    </xdr:from>
    <xdr:to>
      <xdr:col>4</xdr:col>
      <xdr:colOff>451485</xdr:colOff>
      <xdr:row>18</xdr:row>
      <xdr:rowOff>50165</xdr:rowOff>
    </xdr:to>
    <xdr:sp>
      <xdr:nvSpPr>
        <xdr:cNvPr id="204" name="等腰三角形 203"/>
        <xdr:cNvSpPr/>
      </xdr:nvSpPr>
      <xdr:spPr>
        <a:xfrm>
          <a:off x="7162165" y="3041015"/>
          <a:ext cx="233680" cy="14287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76200</xdr:colOff>
      <xdr:row>19</xdr:row>
      <xdr:rowOff>85725</xdr:rowOff>
    </xdr:from>
    <xdr:to>
      <xdr:col>4</xdr:col>
      <xdr:colOff>309880</xdr:colOff>
      <xdr:row>20</xdr:row>
      <xdr:rowOff>47625</xdr:rowOff>
    </xdr:to>
    <xdr:sp>
      <xdr:nvSpPr>
        <xdr:cNvPr id="205" name="等腰三角形 204"/>
        <xdr:cNvSpPr/>
      </xdr:nvSpPr>
      <xdr:spPr>
        <a:xfrm>
          <a:off x="7020560" y="339090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415290</xdr:colOff>
      <xdr:row>18</xdr:row>
      <xdr:rowOff>141605</xdr:rowOff>
    </xdr:from>
    <xdr:to>
      <xdr:col>4</xdr:col>
      <xdr:colOff>648970</xdr:colOff>
      <xdr:row>19</xdr:row>
      <xdr:rowOff>103505</xdr:rowOff>
    </xdr:to>
    <xdr:sp>
      <xdr:nvSpPr>
        <xdr:cNvPr id="206" name="等腰三角形 205"/>
        <xdr:cNvSpPr/>
      </xdr:nvSpPr>
      <xdr:spPr>
        <a:xfrm>
          <a:off x="7359650" y="327533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217805</xdr:colOff>
      <xdr:row>17</xdr:row>
      <xdr:rowOff>88265</xdr:rowOff>
    </xdr:from>
    <xdr:to>
      <xdr:col>7</xdr:col>
      <xdr:colOff>451485</xdr:colOff>
      <xdr:row>18</xdr:row>
      <xdr:rowOff>50165</xdr:rowOff>
    </xdr:to>
    <xdr:sp>
      <xdr:nvSpPr>
        <xdr:cNvPr id="207" name="等腰三角形 206"/>
        <xdr:cNvSpPr/>
      </xdr:nvSpPr>
      <xdr:spPr>
        <a:xfrm>
          <a:off x="9219565" y="3041015"/>
          <a:ext cx="233680" cy="14287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76200</xdr:colOff>
      <xdr:row>19</xdr:row>
      <xdr:rowOff>85725</xdr:rowOff>
    </xdr:from>
    <xdr:to>
      <xdr:col>7</xdr:col>
      <xdr:colOff>309880</xdr:colOff>
      <xdr:row>20</xdr:row>
      <xdr:rowOff>47625</xdr:rowOff>
    </xdr:to>
    <xdr:sp>
      <xdr:nvSpPr>
        <xdr:cNvPr id="208" name="等腰三角形 207"/>
        <xdr:cNvSpPr/>
      </xdr:nvSpPr>
      <xdr:spPr>
        <a:xfrm>
          <a:off x="9077960" y="339090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415290</xdr:colOff>
      <xdr:row>18</xdr:row>
      <xdr:rowOff>141605</xdr:rowOff>
    </xdr:from>
    <xdr:to>
      <xdr:col>7</xdr:col>
      <xdr:colOff>648970</xdr:colOff>
      <xdr:row>19</xdr:row>
      <xdr:rowOff>103505</xdr:rowOff>
    </xdr:to>
    <xdr:sp>
      <xdr:nvSpPr>
        <xdr:cNvPr id="209" name="等腰三角形 208"/>
        <xdr:cNvSpPr/>
      </xdr:nvSpPr>
      <xdr:spPr>
        <a:xfrm>
          <a:off x="9417050" y="327533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217805</xdr:colOff>
      <xdr:row>17</xdr:row>
      <xdr:rowOff>88265</xdr:rowOff>
    </xdr:from>
    <xdr:to>
      <xdr:col>6</xdr:col>
      <xdr:colOff>451485</xdr:colOff>
      <xdr:row>18</xdr:row>
      <xdr:rowOff>50165</xdr:rowOff>
    </xdr:to>
    <xdr:sp>
      <xdr:nvSpPr>
        <xdr:cNvPr id="210" name="等腰三角形 209"/>
        <xdr:cNvSpPr/>
      </xdr:nvSpPr>
      <xdr:spPr>
        <a:xfrm>
          <a:off x="8533765" y="3041015"/>
          <a:ext cx="233680" cy="14287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76200</xdr:colOff>
      <xdr:row>19</xdr:row>
      <xdr:rowOff>85725</xdr:rowOff>
    </xdr:from>
    <xdr:to>
      <xdr:col>6</xdr:col>
      <xdr:colOff>309880</xdr:colOff>
      <xdr:row>20</xdr:row>
      <xdr:rowOff>47625</xdr:rowOff>
    </xdr:to>
    <xdr:sp>
      <xdr:nvSpPr>
        <xdr:cNvPr id="211" name="等腰三角形 210"/>
        <xdr:cNvSpPr/>
      </xdr:nvSpPr>
      <xdr:spPr>
        <a:xfrm>
          <a:off x="8392160" y="339090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415290</xdr:colOff>
      <xdr:row>18</xdr:row>
      <xdr:rowOff>141605</xdr:rowOff>
    </xdr:from>
    <xdr:to>
      <xdr:col>6</xdr:col>
      <xdr:colOff>648970</xdr:colOff>
      <xdr:row>19</xdr:row>
      <xdr:rowOff>103505</xdr:rowOff>
    </xdr:to>
    <xdr:sp>
      <xdr:nvSpPr>
        <xdr:cNvPr id="212" name="等腰三角形 211"/>
        <xdr:cNvSpPr/>
      </xdr:nvSpPr>
      <xdr:spPr>
        <a:xfrm>
          <a:off x="8731250" y="327533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217805</xdr:colOff>
      <xdr:row>13</xdr:row>
      <xdr:rowOff>88265</xdr:rowOff>
    </xdr:from>
    <xdr:to>
      <xdr:col>6</xdr:col>
      <xdr:colOff>451485</xdr:colOff>
      <xdr:row>14</xdr:row>
      <xdr:rowOff>50165</xdr:rowOff>
    </xdr:to>
    <xdr:sp>
      <xdr:nvSpPr>
        <xdr:cNvPr id="213" name="等腰三角形 212"/>
        <xdr:cNvSpPr/>
      </xdr:nvSpPr>
      <xdr:spPr>
        <a:xfrm>
          <a:off x="8533765" y="233616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76200</xdr:colOff>
      <xdr:row>15</xdr:row>
      <xdr:rowOff>85725</xdr:rowOff>
    </xdr:from>
    <xdr:to>
      <xdr:col>6</xdr:col>
      <xdr:colOff>309880</xdr:colOff>
      <xdr:row>16</xdr:row>
      <xdr:rowOff>47625</xdr:rowOff>
    </xdr:to>
    <xdr:sp>
      <xdr:nvSpPr>
        <xdr:cNvPr id="214" name="等腰三角形 213"/>
        <xdr:cNvSpPr/>
      </xdr:nvSpPr>
      <xdr:spPr>
        <a:xfrm>
          <a:off x="8392160" y="26860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415290</xdr:colOff>
      <xdr:row>14</xdr:row>
      <xdr:rowOff>141605</xdr:rowOff>
    </xdr:from>
    <xdr:to>
      <xdr:col>6</xdr:col>
      <xdr:colOff>648970</xdr:colOff>
      <xdr:row>15</xdr:row>
      <xdr:rowOff>103505</xdr:rowOff>
    </xdr:to>
    <xdr:sp>
      <xdr:nvSpPr>
        <xdr:cNvPr id="215" name="等腰三角形 214"/>
        <xdr:cNvSpPr/>
      </xdr:nvSpPr>
      <xdr:spPr>
        <a:xfrm>
          <a:off x="8731250" y="2560955"/>
          <a:ext cx="233680" cy="14287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217805</xdr:colOff>
      <xdr:row>13</xdr:row>
      <xdr:rowOff>88265</xdr:rowOff>
    </xdr:from>
    <xdr:to>
      <xdr:col>5</xdr:col>
      <xdr:colOff>451485</xdr:colOff>
      <xdr:row>14</xdr:row>
      <xdr:rowOff>50165</xdr:rowOff>
    </xdr:to>
    <xdr:sp>
      <xdr:nvSpPr>
        <xdr:cNvPr id="216" name="等腰三角形 215"/>
        <xdr:cNvSpPr/>
      </xdr:nvSpPr>
      <xdr:spPr>
        <a:xfrm>
          <a:off x="7847965" y="2336165"/>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76200</xdr:colOff>
      <xdr:row>15</xdr:row>
      <xdr:rowOff>85725</xdr:rowOff>
    </xdr:from>
    <xdr:to>
      <xdr:col>5</xdr:col>
      <xdr:colOff>309880</xdr:colOff>
      <xdr:row>16</xdr:row>
      <xdr:rowOff>47625</xdr:rowOff>
    </xdr:to>
    <xdr:sp>
      <xdr:nvSpPr>
        <xdr:cNvPr id="217" name="等腰三角形 216"/>
        <xdr:cNvSpPr/>
      </xdr:nvSpPr>
      <xdr:spPr>
        <a:xfrm>
          <a:off x="7706360" y="26860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415290</xdr:colOff>
      <xdr:row>14</xdr:row>
      <xdr:rowOff>141605</xdr:rowOff>
    </xdr:from>
    <xdr:to>
      <xdr:col>5</xdr:col>
      <xdr:colOff>648970</xdr:colOff>
      <xdr:row>15</xdr:row>
      <xdr:rowOff>103505</xdr:rowOff>
    </xdr:to>
    <xdr:sp>
      <xdr:nvSpPr>
        <xdr:cNvPr id="218" name="等腰三角形 217"/>
        <xdr:cNvSpPr/>
      </xdr:nvSpPr>
      <xdr:spPr>
        <a:xfrm>
          <a:off x="8045450" y="2560955"/>
          <a:ext cx="233680" cy="14287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217805</xdr:colOff>
      <xdr:row>25</xdr:row>
      <xdr:rowOff>88265</xdr:rowOff>
    </xdr:from>
    <xdr:to>
      <xdr:col>5</xdr:col>
      <xdr:colOff>451485</xdr:colOff>
      <xdr:row>26</xdr:row>
      <xdr:rowOff>50165</xdr:rowOff>
    </xdr:to>
    <xdr:sp>
      <xdr:nvSpPr>
        <xdr:cNvPr id="219" name="等腰三角形 218"/>
        <xdr:cNvSpPr/>
      </xdr:nvSpPr>
      <xdr:spPr>
        <a:xfrm>
          <a:off x="7847965" y="444119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76200</xdr:colOff>
      <xdr:row>27</xdr:row>
      <xdr:rowOff>85725</xdr:rowOff>
    </xdr:from>
    <xdr:to>
      <xdr:col>5</xdr:col>
      <xdr:colOff>309880</xdr:colOff>
      <xdr:row>28</xdr:row>
      <xdr:rowOff>47625</xdr:rowOff>
    </xdr:to>
    <xdr:sp>
      <xdr:nvSpPr>
        <xdr:cNvPr id="220" name="等腰三角形 219"/>
        <xdr:cNvSpPr/>
      </xdr:nvSpPr>
      <xdr:spPr>
        <a:xfrm>
          <a:off x="7706360" y="47815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415290</xdr:colOff>
      <xdr:row>26</xdr:row>
      <xdr:rowOff>141605</xdr:rowOff>
    </xdr:from>
    <xdr:to>
      <xdr:col>5</xdr:col>
      <xdr:colOff>648970</xdr:colOff>
      <xdr:row>27</xdr:row>
      <xdr:rowOff>103505</xdr:rowOff>
    </xdr:to>
    <xdr:sp>
      <xdr:nvSpPr>
        <xdr:cNvPr id="221" name="等腰三角形 220"/>
        <xdr:cNvSpPr/>
      </xdr:nvSpPr>
      <xdr:spPr>
        <a:xfrm>
          <a:off x="8045450" y="466598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217805</xdr:colOff>
      <xdr:row>25</xdr:row>
      <xdr:rowOff>88265</xdr:rowOff>
    </xdr:from>
    <xdr:to>
      <xdr:col>4</xdr:col>
      <xdr:colOff>451485</xdr:colOff>
      <xdr:row>26</xdr:row>
      <xdr:rowOff>50165</xdr:rowOff>
    </xdr:to>
    <xdr:sp>
      <xdr:nvSpPr>
        <xdr:cNvPr id="222" name="等腰三角形 221"/>
        <xdr:cNvSpPr/>
      </xdr:nvSpPr>
      <xdr:spPr>
        <a:xfrm>
          <a:off x="7162165" y="444119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76200</xdr:colOff>
      <xdr:row>27</xdr:row>
      <xdr:rowOff>85725</xdr:rowOff>
    </xdr:from>
    <xdr:to>
      <xdr:col>4</xdr:col>
      <xdr:colOff>309880</xdr:colOff>
      <xdr:row>28</xdr:row>
      <xdr:rowOff>47625</xdr:rowOff>
    </xdr:to>
    <xdr:sp>
      <xdr:nvSpPr>
        <xdr:cNvPr id="223" name="等腰三角形 222"/>
        <xdr:cNvSpPr/>
      </xdr:nvSpPr>
      <xdr:spPr>
        <a:xfrm>
          <a:off x="7020560" y="47815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415290</xdr:colOff>
      <xdr:row>26</xdr:row>
      <xdr:rowOff>141605</xdr:rowOff>
    </xdr:from>
    <xdr:to>
      <xdr:col>4</xdr:col>
      <xdr:colOff>648970</xdr:colOff>
      <xdr:row>27</xdr:row>
      <xdr:rowOff>103505</xdr:rowOff>
    </xdr:to>
    <xdr:sp>
      <xdr:nvSpPr>
        <xdr:cNvPr id="224" name="等腰三角形 223"/>
        <xdr:cNvSpPr/>
      </xdr:nvSpPr>
      <xdr:spPr>
        <a:xfrm>
          <a:off x="7359650" y="466598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217805</xdr:colOff>
      <xdr:row>25</xdr:row>
      <xdr:rowOff>88265</xdr:rowOff>
    </xdr:from>
    <xdr:to>
      <xdr:col>7</xdr:col>
      <xdr:colOff>451485</xdr:colOff>
      <xdr:row>26</xdr:row>
      <xdr:rowOff>50165</xdr:rowOff>
    </xdr:to>
    <xdr:sp>
      <xdr:nvSpPr>
        <xdr:cNvPr id="225" name="等腰三角形 224"/>
        <xdr:cNvSpPr/>
      </xdr:nvSpPr>
      <xdr:spPr>
        <a:xfrm>
          <a:off x="9219565" y="444119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76200</xdr:colOff>
      <xdr:row>27</xdr:row>
      <xdr:rowOff>85725</xdr:rowOff>
    </xdr:from>
    <xdr:to>
      <xdr:col>7</xdr:col>
      <xdr:colOff>309880</xdr:colOff>
      <xdr:row>28</xdr:row>
      <xdr:rowOff>47625</xdr:rowOff>
    </xdr:to>
    <xdr:sp>
      <xdr:nvSpPr>
        <xdr:cNvPr id="226" name="等腰三角形 225"/>
        <xdr:cNvSpPr/>
      </xdr:nvSpPr>
      <xdr:spPr>
        <a:xfrm>
          <a:off x="9077960" y="47815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415290</xdr:colOff>
      <xdr:row>26</xdr:row>
      <xdr:rowOff>141605</xdr:rowOff>
    </xdr:from>
    <xdr:to>
      <xdr:col>7</xdr:col>
      <xdr:colOff>648970</xdr:colOff>
      <xdr:row>27</xdr:row>
      <xdr:rowOff>103505</xdr:rowOff>
    </xdr:to>
    <xdr:sp>
      <xdr:nvSpPr>
        <xdr:cNvPr id="227" name="等腰三角形 226"/>
        <xdr:cNvSpPr/>
      </xdr:nvSpPr>
      <xdr:spPr>
        <a:xfrm>
          <a:off x="9417050" y="466598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217805</xdr:colOff>
      <xdr:row>25</xdr:row>
      <xdr:rowOff>88265</xdr:rowOff>
    </xdr:from>
    <xdr:to>
      <xdr:col>6</xdr:col>
      <xdr:colOff>451485</xdr:colOff>
      <xdr:row>26</xdr:row>
      <xdr:rowOff>50165</xdr:rowOff>
    </xdr:to>
    <xdr:sp>
      <xdr:nvSpPr>
        <xdr:cNvPr id="228" name="等腰三角形 227"/>
        <xdr:cNvSpPr/>
      </xdr:nvSpPr>
      <xdr:spPr>
        <a:xfrm>
          <a:off x="8533765" y="444119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76200</xdr:colOff>
      <xdr:row>27</xdr:row>
      <xdr:rowOff>85725</xdr:rowOff>
    </xdr:from>
    <xdr:to>
      <xdr:col>6</xdr:col>
      <xdr:colOff>309880</xdr:colOff>
      <xdr:row>28</xdr:row>
      <xdr:rowOff>47625</xdr:rowOff>
    </xdr:to>
    <xdr:sp>
      <xdr:nvSpPr>
        <xdr:cNvPr id="229" name="等腰三角形 228"/>
        <xdr:cNvSpPr/>
      </xdr:nvSpPr>
      <xdr:spPr>
        <a:xfrm>
          <a:off x="8392160" y="47815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415290</xdr:colOff>
      <xdr:row>26</xdr:row>
      <xdr:rowOff>141605</xdr:rowOff>
    </xdr:from>
    <xdr:to>
      <xdr:col>6</xdr:col>
      <xdr:colOff>648970</xdr:colOff>
      <xdr:row>27</xdr:row>
      <xdr:rowOff>103505</xdr:rowOff>
    </xdr:to>
    <xdr:sp>
      <xdr:nvSpPr>
        <xdr:cNvPr id="230" name="等腰三角形 229"/>
        <xdr:cNvSpPr/>
      </xdr:nvSpPr>
      <xdr:spPr>
        <a:xfrm>
          <a:off x="8731250" y="466598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217805</xdr:colOff>
      <xdr:row>29</xdr:row>
      <xdr:rowOff>88265</xdr:rowOff>
    </xdr:from>
    <xdr:to>
      <xdr:col>5</xdr:col>
      <xdr:colOff>451485</xdr:colOff>
      <xdr:row>30</xdr:row>
      <xdr:rowOff>50165</xdr:rowOff>
    </xdr:to>
    <xdr:sp>
      <xdr:nvSpPr>
        <xdr:cNvPr id="231" name="等腰三角形 230"/>
        <xdr:cNvSpPr/>
      </xdr:nvSpPr>
      <xdr:spPr>
        <a:xfrm>
          <a:off x="7847965" y="512699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76200</xdr:colOff>
      <xdr:row>31</xdr:row>
      <xdr:rowOff>85725</xdr:rowOff>
    </xdr:from>
    <xdr:to>
      <xdr:col>5</xdr:col>
      <xdr:colOff>309880</xdr:colOff>
      <xdr:row>32</xdr:row>
      <xdr:rowOff>47625</xdr:rowOff>
    </xdr:to>
    <xdr:sp>
      <xdr:nvSpPr>
        <xdr:cNvPr id="232" name="等腰三角形 231"/>
        <xdr:cNvSpPr/>
      </xdr:nvSpPr>
      <xdr:spPr>
        <a:xfrm>
          <a:off x="7706360" y="54673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415290</xdr:colOff>
      <xdr:row>30</xdr:row>
      <xdr:rowOff>141605</xdr:rowOff>
    </xdr:from>
    <xdr:to>
      <xdr:col>5</xdr:col>
      <xdr:colOff>648970</xdr:colOff>
      <xdr:row>31</xdr:row>
      <xdr:rowOff>103505</xdr:rowOff>
    </xdr:to>
    <xdr:sp>
      <xdr:nvSpPr>
        <xdr:cNvPr id="233" name="等腰三角形 232"/>
        <xdr:cNvSpPr/>
      </xdr:nvSpPr>
      <xdr:spPr>
        <a:xfrm>
          <a:off x="8045450" y="535178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217805</xdr:colOff>
      <xdr:row>29</xdr:row>
      <xdr:rowOff>88265</xdr:rowOff>
    </xdr:from>
    <xdr:to>
      <xdr:col>4</xdr:col>
      <xdr:colOff>451485</xdr:colOff>
      <xdr:row>30</xdr:row>
      <xdr:rowOff>50165</xdr:rowOff>
    </xdr:to>
    <xdr:sp>
      <xdr:nvSpPr>
        <xdr:cNvPr id="234" name="等腰三角形 233"/>
        <xdr:cNvSpPr/>
      </xdr:nvSpPr>
      <xdr:spPr>
        <a:xfrm>
          <a:off x="7162165" y="512699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76200</xdr:colOff>
      <xdr:row>31</xdr:row>
      <xdr:rowOff>85725</xdr:rowOff>
    </xdr:from>
    <xdr:to>
      <xdr:col>4</xdr:col>
      <xdr:colOff>309880</xdr:colOff>
      <xdr:row>32</xdr:row>
      <xdr:rowOff>47625</xdr:rowOff>
    </xdr:to>
    <xdr:sp>
      <xdr:nvSpPr>
        <xdr:cNvPr id="235" name="等腰三角形 234"/>
        <xdr:cNvSpPr/>
      </xdr:nvSpPr>
      <xdr:spPr>
        <a:xfrm>
          <a:off x="7020560" y="54673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415290</xdr:colOff>
      <xdr:row>30</xdr:row>
      <xdr:rowOff>141605</xdr:rowOff>
    </xdr:from>
    <xdr:to>
      <xdr:col>4</xdr:col>
      <xdr:colOff>648970</xdr:colOff>
      <xdr:row>31</xdr:row>
      <xdr:rowOff>103505</xdr:rowOff>
    </xdr:to>
    <xdr:sp>
      <xdr:nvSpPr>
        <xdr:cNvPr id="236" name="等腰三角形 235"/>
        <xdr:cNvSpPr/>
      </xdr:nvSpPr>
      <xdr:spPr>
        <a:xfrm>
          <a:off x="7359650" y="535178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217805</xdr:colOff>
      <xdr:row>29</xdr:row>
      <xdr:rowOff>88265</xdr:rowOff>
    </xdr:from>
    <xdr:to>
      <xdr:col>7</xdr:col>
      <xdr:colOff>451485</xdr:colOff>
      <xdr:row>30</xdr:row>
      <xdr:rowOff>50165</xdr:rowOff>
    </xdr:to>
    <xdr:sp>
      <xdr:nvSpPr>
        <xdr:cNvPr id="237" name="等腰三角形 236"/>
        <xdr:cNvSpPr/>
      </xdr:nvSpPr>
      <xdr:spPr>
        <a:xfrm>
          <a:off x="9219565" y="512699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76200</xdr:colOff>
      <xdr:row>31</xdr:row>
      <xdr:rowOff>85725</xdr:rowOff>
    </xdr:from>
    <xdr:to>
      <xdr:col>7</xdr:col>
      <xdr:colOff>309880</xdr:colOff>
      <xdr:row>32</xdr:row>
      <xdr:rowOff>47625</xdr:rowOff>
    </xdr:to>
    <xdr:sp>
      <xdr:nvSpPr>
        <xdr:cNvPr id="238" name="等腰三角形 237"/>
        <xdr:cNvSpPr/>
      </xdr:nvSpPr>
      <xdr:spPr>
        <a:xfrm>
          <a:off x="9077960" y="54673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415290</xdr:colOff>
      <xdr:row>30</xdr:row>
      <xdr:rowOff>141605</xdr:rowOff>
    </xdr:from>
    <xdr:to>
      <xdr:col>7</xdr:col>
      <xdr:colOff>648970</xdr:colOff>
      <xdr:row>31</xdr:row>
      <xdr:rowOff>103505</xdr:rowOff>
    </xdr:to>
    <xdr:sp>
      <xdr:nvSpPr>
        <xdr:cNvPr id="239" name="等腰三角形 238"/>
        <xdr:cNvSpPr/>
      </xdr:nvSpPr>
      <xdr:spPr>
        <a:xfrm>
          <a:off x="9417050" y="535178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217805</xdr:colOff>
      <xdr:row>29</xdr:row>
      <xdr:rowOff>88265</xdr:rowOff>
    </xdr:from>
    <xdr:to>
      <xdr:col>6</xdr:col>
      <xdr:colOff>451485</xdr:colOff>
      <xdr:row>30</xdr:row>
      <xdr:rowOff>50165</xdr:rowOff>
    </xdr:to>
    <xdr:sp>
      <xdr:nvSpPr>
        <xdr:cNvPr id="240" name="等腰三角形 239"/>
        <xdr:cNvSpPr/>
      </xdr:nvSpPr>
      <xdr:spPr>
        <a:xfrm>
          <a:off x="8533765" y="512699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76200</xdr:colOff>
      <xdr:row>31</xdr:row>
      <xdr:rowOff>85725</xdr:rowOff>
    </xdr:from>
    <xdr:to>
      <xdr:col>6</xdr:col>
      <xdr:colOff>309880</xdr:colOff>
      <xdr:row>32</xdr:row>
      <xdr:rowOff>47625</xdr:rowOff>
    </xdr:to>
    <xdr:sp>
      <xdr:nvSpPr>
        <xdr:cNvPr id="241" name="等腰三角形 240"/>
        <xdr:cNvSpPr/>
      </xdr:nvSpPr>
      <xdr:spPr>
        <a:xfrm>
          <a:off x="8392160" y="54673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415290</xdr:colOff>
      <xdr:row>30</xdr:row>
      <xdr:rowOff>141605</xdr:rowOff>
    </xdr:from>
    <xdr:to>
      <xdr:col>6</xdr:col>
      <xdr:colOff>648970</xdr:colOff>
      <xdr:row>31</xdr:row>
      <xdr:rowOff>103505</xdr:rowOff>
    </xdr:to>
    <xdr:sp>
      <xdr:nvSpPr>
        <xdr:cNvPr id="242" name="等腰三角形 241"/>
        <xdr:cNvSpPr/>
      </xdr:nvSpPr>
      <xdr:spPr>
        <a:xfrm>
          <a:off x="8731250" y="535178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217805</xdr:colOff>
      <xdr:row>25</xdr:row>
      <xdr:rowOff>88265</xdr:rowOff>
    </xdr:from>
    <xdr:to>
      <xdr:col>3</xdr:col>
      <xdr:colOff>451485</xdr:colOff>
      <xdr:row>26</xdr:row>
      <xdr:rowOff>50165</xdr:rowOff>
    </xdr:to>
    <xdr:sp>
      <xdr:nvSpPr>
        <xdr:cNvPr id="243" name="等腰三角形 242"/>
        <xdr:cNvSpPr/>
      </xdr:nvSpPr>
      <xdr:spPr>
        <a:xfrm>
          <a:off x="6476365" y="444119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415290</xdr:colOff>
      <xdr:row>26</xdr:row>
      <xdr:rowOff>141605</xdr:rowOff>
    </xdr:from>
    <xdr:to>
      <xdr:col>3</xdr:col>
      <xdr:colOff>648970</xdr:colOff>
      <xdr:row>27</xdr:row>
      <xdr:rowOff>103505</xdr:rowOff>
    </xdr:to>
    <xdr:sp>
      <xdr:nvSpPr>
        <xdr:cNvPr id="245" name="等腰三角形 244"/>
        <xdr:cNvSpPr/>
      </xdr:nvSpPr>
      <xdr:spPr>
        <a:xfrm>
          <a:off x="6673850" y="466598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415290</xdr:colOff>
      <xdr:row>18</xdr:row>
      <xdr:rowOff>141605</xdr:rowOff>
    </xdr:from>
    <xdr:to>
      <xdr:col>3</xdr:col>
      <xdr:colOff>648970</xdr:colOff>
      <xdr:row>19</xdr:row>
      <xdr:rowOff>103505</xdr:rowOff>
    </xdr:to>
    <xdr:sp>
      <xdr:nvSpPr>
        <xdr:cNvPr id="248" name="等腰三角形 247"/>
        <xdr:cNvSpPr/>
      </xdr:nvSpPr>
      <xdr:spPr>
        <a:xfrm>
          <a:off x="6673850" y="327533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76200</xdr:colOff>
      <xdr:row>15</xdr:row>
      <xdr:rowOff>85725</xdr:rowOff>
    </xdr:from>
    <xdr:to>
      <xdr:col>4</xdr:col>
      <xdr:colOff>309880</xdr:colOff>
      <xdr:row>16</xdr:row>
      <xdr:rowOff>47625</xdr:rowOff>
    </xdr:to>
    <xdr:sp>
      <xdr:nvSpPr>
        <xdr:cNvPr id="250" name="等腰三角形 249"/>
        <xdr:cNvSpPr/>
      </xdr:nvSpPr>
      <xdr:spPr>
        <a:xfrm>
          <a:off x="7020560" y="26860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415290</xdr:colOff>
      <xdr:row>14</xdr:row>
      <xdr:rowOff>141605</xdr:rowOff>
    </xdr:from>
    <xdr:to>
      <xdr:col>4</xdr:col>
      <xdr:colOff>648970</xdr:colOff>
      <xdr:row>15</xdr:row>
      <xdr:rowOff>103505</xdr:rowOff>
    </xdr:to>
    <xdr:sp>
      <xdr:nvSpPr>
        <xdr:cNvPr id="251" name="等腰三角形 250"/>
        <xdr:cNvSpPr/>
      </xdr:nvSpPr>
      <xdr:spPr>
        <a:xfrm>
          <a:off x="7359650" y="2560955"/>
          <a:ext cx="233680" cy="14287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76200</xdr:colOff>
      <xdr:row>15</xdr:row>
      <xdr:rowOff>85725</xdr:rowOff>
    </xdr:from>
    <xdr:to>
      <xdr:col>7</xdr:col>
      <xdr:colOff>309880</xdr:colOff>
      <xdr:row>16</xdr:row>
      <xdr:rowOff>47625</xdr:rowOff>
    </xdr:to>
    <xdr:sp>
      <xdr:nvSpPr>
        <xdr:cNvPr id="253" name="等腰三角形 252"/>
        <xdr:cNvSpPr/>
      </xdr:nvSpPr>
      <xdr:spPr>
        <a:xfrm>
          <a:off x="9077960" y="26860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8</xdr:col>
      <xdr:colOff>76200</xdr:colOff>
      <xdr:row>19</xdr:row>
      <xdr:rowOff>85725</xdr:rowOff>
    </xdr:from>
    <xdr:to>
      <xdr:col>8</xdr:col>
      <xdr:colOff>309880</xdr:colOff>
      <xdr:row>20</xdr:row>
      <xdr:rowOff>47625</xdr:rowOff>
    </xdr:to>
    <xdr:sp>
      <xdr:nvSpPr>
        <xdr:cNvPr id="256" name="等腰三角形 255"/>
        <xdr:cNvSpPr/>
      </xdr:nvSpPr>
      <xdr:spPr>
        <a:xfrm>
          <a:off x="9763760" y="339090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8</xdr:col>
      <xdr:colOff>217805</xdr:colOff>
      <xdr:row>25</xdr:row>
      <xdr:rowOff>88265</xdr:rowOff>
    </xdr:from>
    <xdr:to>
      <xdr:col>8</xdr:col>
      <xdr:colOff>451485</xdr:colOff>
      <xdr:row>26</xdr:row>
      <xdr:rowOff>50165</xdr:rowOff>
    </xdr:to>
    <xdr:sp>
      <xdr:nvSpPr>
        <xdr:cNvPr id="258" name="等腰三角形 257"/>
        <xdr:cNvSpPr/>
      </xdr:nvSpPr>
      <xdr:spPr>
        <a:xfrm>
          <a:off x="9905365" y="444119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8</xdr:col>
      <xdr:colOff>76200</xdr:colOff>
      <xdr:row>27</xdr:row>
      <xdr:rowOff>85725</xdr:rowOff>
    </xdr:from>
    <xdr:to>
      <xdr:col>8</xdr:col>
      <xdr:colOff>309880</xdr:colOff>
      <xdr:row>28</xdr:row>
      <xdr:rowOff>47625</xdr:rowOff>
    </xdr:to>
    <xdr:sp>
      <xdr:nvSpPr>
        <xdr:cNvPr id="259" name="等腰三角形 258"/>
        <xdr:cNvSpPr/>
      </xdr:nvSpPr>
      <xdr:spPr>
        <a:xfrm>
          <a:off x="9763760" y="4781550"/>
          <a:ext cx="233680" cy="13335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219710</xdr:colOff>
      <xdr:row>33</xdr:row>
      <xdr:rowOff>38735</xdr:rowOff>
    </xdr:from>
    <xdr:to>
      <xdr:col>5</xdr:col>
      <xdr:colOff>453390</xdr:colOff>
      <xdr:row>33</xdr:row>
      <xdr:rowOff>172085</xdr:rowOff>
    </xdr:to>
    <xdr:sp>
      <xdr:nvSpPr>
        <xdr:cNvPr id="264" name="等腰三角形 263"/>
        <xdr:cNvSpPr/>
      </xdr:nvSpPr>
      <xdr:spPr>
        <a:xfrm>
          <a:off x="7849870" y="5763260"/>
          <a:ext cx="233680" cy="13271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6</xdr:col>
      <xdr:colOff>212725</xdr:colOff>
      <xdr:row>33</xdr:row>
      <xdr:rowOff>44450</xdr:rowOff>
    </xdr:from>
    <xdr:to>
      <xdr:col>6</xdr:col>
      <xdr:colOff>446405</xdr:colOff>
      <xdr:row>34</xdr:row>
      <xdr:rowOff>5715</xdr:rowOff>
    </xdr:to>
    <xdr:sp>
      <xdr:nvSpPr>
        <xdr:cNvPr id="265" name="等腰三角形 264"/>
        <xdr:cNvSpPr/>
      </xdr:nvSpPr>
      <xdr:spPr>
        <a:xfrm>
          <a:off x="8528685" y="5768975"/>
          <a:ext cx="233680" cy="13271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649605</xdr:colOff>
      <xdr:row>22</xdr:row>
      <xdr:rowOff>31750</xdr:rowOff>
    </xdr:from>
    <xdr:to>
      <xdr:col>5</xdr:col>
      <xdr:colOff>122555</xdr:colOff>
      <xdr:row>23</xdr:row>
      <xdr:rowOff>1270</xdr:rowOff>
    </xdr:to>
    <xdr:sp>
      <xdr:nvSpPr>
        <xdr:cNvPr id="269" name="椭圆 268"/>
        <xdr:cNvSpPr/>
      </xdr:nvSpPr>
      <xdr:spPr>
        <a:xfrm>
          <a:off x="7593965" y="3860800"/>
          <a:ext cx="158750" cy="140970"/>
        </a:xfrm>
        <a:prstGeom prst="ellipse">
          <a:avLst/>
        </a:prstGeom>
        <a:solidFill>
          <a:srgbClr val="FFC000"/>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4</xdr:col>
      <xdr:colOff>589915</xdr:colOff>
      <xdr:row>22</xdr:row>
      <xdr:rowOff>151765</xdr:rowOff>
    </xdr:from>
    <xdr:to>
      <xdr:col>4</xdr:col>
      <xdr:colOff>671830</xdr:colOff>
      <xdr:row>23</xdr:row>
      <xdr:rowOff>37465</xdr:rowOff>
    </xdr:to>
    <xdr:cxnSp>
      <xdr:nvCxnSpPr>
        <xdr:cNvPr id="270" name="直接箭头连接符 269"/>
        <xdr:cNvCxnSpPr>
          <a:stCxn id="269" idx="3"/>
          <a:endCxn id="191" idx="5"/>
        </xdr:cNvCxnSpPr>
      </xdr:nvCxnSpPr>
      <xdr:spPr>
        <a:xfrm flipH="1">
          <a:off x="7534275" y="3980815"/>
          <a:ext cx="81915" cy="57150"/>
        </a:xfrm>
        <a:prstGeom prst="straightConnector1">
          <a:avLst/>
        </a:prstGeom>
        <a:ln>
          <a:solidFill>
            <a:srgbClr val="FF0000"/>
          </a:solidFill>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5</xdr:col>
      <xdr:colOff>81915</xdr:colOff>
      <xdr:row>22</xdr:row>
      <xdr:rowOff>140970</xdr:rowOff>
    </xdr:from>
    <xdr:to>
      <xdr:col>5</xdr:col>
      <xdr:colOff>193040</xdr:colOff>
      <xdr:row>24</xdr:row>
      <xdr:rowOff>47625</xdr:rowOff>
    </xdr:to>
    <xdr:cxnSp>
      <xdr:nvCxnSpPr>
        <xdr:cNvPr id="271" name="直接箭头连接符 270"/>
        <xdr:cNvCxnSpPr>
          <a:endCxn id="187" idx="3"/>
        </xdr:cNvCxnSpPr>
      </xdr:nvCxnSpPr>
      <xdr:spPr>
        <a:xfrm>
          <a:off x="7712075" y="3970020"/>
          <a:ext cx="111125" cy="249555"/>
        </a:xfrm>
        <a:prstGeom prst="straightConnector1">
          <a:avLst/>
        </a:prstGeom>
        <a:ln>
          <a:solidFill>
            <a:srgbClr val="FF0000"/>
          </a:solidFill>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5</xdr:col>
      <xdr:colOff>114300</xdr:colOff>
      <xdr:row>21</xdr:row>
      <xdr:rowOff>154940</xdr:rowOff>
    </xdr:from>
    <xdr:to>
      <xdr:col>5</xdr:col>
      <xdr:colOff>276225</xdr:colOff>
      <xdr:row>22</xdr:row>
      <xdr:rowOff>72390</xdr:rowOff>
    </xdr:to>
    <xdr:cxnSp>
      <xdr:nvCxnSpPr>
        <xdr:cNvPr id="272" name="直接箭头连接符 271"/>
        <xdr:cNvCxnSpPr>
          <a:endCxn id="186" idx="1"/>
        </xdr:cNvCxnSpPr>
      </xdr:nvCxnSpPr>
      <xdr:spPr>
        <a:xfrm flipV="1">
          <a:off x="7744460" y="3812540"/>
          <a:ext cx="161925" cy="88900"/>
        </a:xfrm>
        <a:prstGeom prst="straightConnector1">
          <a:avLst/>
        </a:prstGeom>
        <a:ln>
          <a:solidFill>
            <a:srgbClr val="FF0000"/>
          </a:solidFill>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5</xdr:col>
      <xdr:colOff>478790</xdr:colOff>
      <xdr:row>20</xdr:row>
      <xdr:rowOff>5080</xdr:rowOff>
    </xdr:from>
    <xdr:to>
      <xdr:col>5</xdr:col>
      <xdr:colOff>637540</xdr:colOff>
      <xdr:row>20</xdr:row>
      <xdr:rowOff>146050</xdr:rowOff>
    </xdr:to>
    <xdr:sp>
      <xdr:nvSpPr>
        <xdr:cNvPr id="273" name="椭圆 272"/>
        <xdr:cNvSpPr/>
      </xdr:nvSpPr>
      <xdr:spPr>
        <a:xfrm>
          <a:off x="8108950" y="3481705"/>
          <a:ext cx="158750" cy="140970"/>
        </a:xfrm>
        <a:prstGeom prst="ellipse">
          <a:avLst/>
        </a:prstGeom>
        <a:solidFill>
          <a:srgbClr val="FFC000"/>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452120</xdr:colOff>
      <xdr:row>17</xdr:row>
      <xdr:rowOff>71120</xdr:rowOff>
    </xdr:from>
    <xdr:to>
      <xdr:col>4</xdr:col>
      <xdr:colOff>610870</xdr:colOff>
      <xdr:row>18</xdr:row>
      <xdr:rowOff>31115</xdr:rowOff>
    </xdr:to>
    <xdr:sp>
      <xdr:nvSpPr>
        <xdr:cNvPr id="274" name="椭圆 273"/>
        <xdr:cNvSpPr/>
      </xdr:nvSpPr>
      <xdr:spPr>
        <a:xfrm>
          <a:off x="7396480" y="3023870"/>
          <a:ext cx="158750" cy="140970"/>
        </a:xfrm>
        <a:prstGeom prst="ellipse">
          <a:avLst/>
        </a:prstGeom>
        <a:solidFill>
          <a:srgbClr val="FFC000"/>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194945</xdr:colOff>
      <xdr:row>18</xdr:row>
      <xdr:rowOff>116840</xdr:rowOff>
    </xdr:from>
    <xdr:to>
      <xdr:col>4</xdr:col>
      <xdr:colOff>353695</xdr:colOff>
      <xdr:row>19</xdr:row>
      <xdr:rowOff>86360</xdr:rowOff>
    </xdr:to>
    <xdr:sp>
      <xdr:nvSpPr>
        <xdr:cNvPr id="275" name="椭圆 274"/>
        <xdr:cNvSpPr/>
      </xdr:nvSpPr>
      <xdr:spPr>
        <a:xfrm>
          <a:off x="7139305" y="3250565"/>
          <a:ext cx="158750" cy="140970"/>
        </a:xfrm>
        <a:prstGeom prst="ellipse">
          <a:avLst/>
        </a:prstGeom>
        <a:solidFill>
          <a:srgbClr val="FFC000"/>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25400</xdr:colOff>
      <xdr:row>13</xdr:row>
      <xdr:rowOff>13335</xdr:rowOff>
    </xdr:from>
    <xdr:to>
      <xdr:col>15</xdr:col>
      <xdr:colOff>668655</xdr:colOff>
      <xdr:row>34</xdr:row>
      <xdr:rowOff>153035</xdr:rowOff>
    </xdr:to>
    <xdr:sp>
      <xdr:nvSpPr>
        <xdr:cNvPr id="4" name="流程图: 联系 3"/>
        <xdr:cNvSpPr/>
      </xdr:nvSpPr>
      <xdr:spPr>
        <a:xfrm>
          <a:off x="11084560" y="2261235"/>
          <a:ext cx="4072255" cy="3787775"/>
        </a:xfrm>
        <a:prstGeom prst="flowChartConnector">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397510</xdr:colOff>
      <xdr:row>23</xdr:row>
      <xdr:rowOff>99060</xdr:rowOff>
    </xdr:from>
    <xdr:to>
      <xdr:col>12</xdr:col>
      <xdr:colOff>599440</xdr:colOff>
      <xdr:row>24</xdr:row>
      <xdr:rowOff>62230</xdr:rowOff>
    </xdr:to>
    <xdr:sp>
      <xdr:nvSpPr>
        <xdr:cNvPr id="72" name="等腰三角形 71"/>
        <xdr:cNvSpPr/>
      </xdr:nvSpPr>
      <xdr:spPr>
        <a:xfrm>
          <a:off x="12828270" y="409956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77470</xdr:colOff>
      <xdr:row>23</xdr:row>
      <xdr:rowOff>93980</xdr:rowOff>
    </xdr:from>
    <xdr:to>
      <xdr:col>12</xdr:col>
      <xdr:colOff>279400</xdr:colOff>
      <xdr:row>24</xdr:row>
      <xdr:rowOff>57150</xdr:rowOff>
    </xdr:to>
    <xdr:sp>
      <xdr:nvSpPr>
        <xdr:cNvPr id="73" name="等腰三角形 72"/>
        <xdr:cNvSpPr/>
      </xdr:nvSpPr>
      <xdr:spPr>
        <a:xfrm>
          <a:off x="12508230" y="409448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80010</xdr:colOff>
      <xdr:row>21</xdr:row>
      <xdr:rowOff>113665</xdr:rowOff>
    </xdr:from>
    <xdr:to>
      <xdr:col>12</xdr:col>
      <xdr:colOff>281940</xdr:colOff>
      <xdr:row>22</xdr:row>
      <xdr:rowOff>67310</xdr:rowOff>
    </xdr:to>
    <xdr:sp>
      <xdr:nvSpPr>
        <xdr:cNvPr id="74" name="等腰三角形 73"/>
        <xdr:cNvSpPr/>
      </xdr:nvSpPr>
      <xdr:spPr>
        <a:xfrm>
          <a:off x="12510770" y="377126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398780</xdr:colOff>
      <xdr:row>21</xdr:row>
      <xdr:rowOff>112395</xdr:rowOff>
    </xdr:from>
    <xdr:to>
      <xdr:col>12</xdr:col>
      <xdr:colOff>600710</xdr:colOff>
      <xdr:row>22</xdr:row>
      <xdr:rowOff>66040</xdr:rowOff>
    </xdr:to>
    <xdr:sp>
      <xdr:nvSpPr>
        <xdr:cNvPr id="75" name="等腰三角形 74"/>
        <xdr:cNvSpPr/>
      </xdr:nvSpPr>
      <xdr:spPr>
        <a:xfrm>
          <a:off x="12829540" y="376999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250825</xdr:colOff>
      <xdr:row>18</xdr:row>
      <xdr:rowOff>115570</xdr:rowOff>
    </xdr:from>
    <xdr:to>
      <xdr:col>12</xdr:col>
      <xdr:colOff>409575</xdr:colOff>
      <xdr:row>19</xdr:row>
      <xdr:rowOff>85090</xdr:rowOff>
    </xdr:to>
    <xdr:sp>
      <xdr:nvSpPr>
        <xdr:cNvPr id="155" name="椭圆 154"/>
        <xdr:cNvSpPr/>
      </xdr:nvSpPr>
      <xdr:spPr>
        <a:xfrm>
          <a:off x="12681585" y="3249295"/>
          <a:ext cx="158750" cy="140970"/>
        </a:xfrm>
        <a:prstGeom prst="ellipse">
          <a:avLst/>
        </a:prstGeom>
        <a:solidFill>
          <a:srgbClr val="FFC000"/>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397510</xdr:colOff>
      <xdr:row>19</xdr:row>
      <xdr:rowOff>99060</xdr:rowOff>
    </xdr:from>
    <xdr:to>
      <xdr:col>12</xdr:col>
      <xdr:colOff>599440</xdr:colOff>
      <xdr:row>20</xdr:row>
      <xdr:rowOff>62230</xdr:rowOff>
    </xdr:to>
    <xdr:sp>
      <xdr:nvSpPr>
        <xdr:cNvPr id="162" name="等腰三角形 161"/>
        <xdr:cNvSpPr/>
      </xdr:nvSpPr>
      <xdr:spPr>
        <a:xfrm>
          <a:off x="12828270" y="340423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77470</xdr:colOff>
      <xdr:row>19</xdr:row>
      <xdr:rowOff>93980</xdr:rowOff>
    </xdr:from>
    <xdr:to>
      <xdr:col>12</xdr:col>
      <xdr:colOff>279400</xdr:colOff>
      <xdr:row>20</xdr:row>
      <xdr:rowOff>57150</xdr:rowOff>
    </xdr:to>
    <xdr:sp>
      <xdr:nvSpPr>
        <xdr:cNvPr id="163" name="等腰三角形 162"/>
        <xdr:cNvSpPr/>
      </xdr:nvSpPr>
      <xdr:spPr>
        <a:xfrm>
          <a:off x="12508230" y="339915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80010</xdr:colOff>
      <xdr:row>17</xdr:row>
      <xdr:rowOff>113665</xdr:rowOff>
    </xdr:from>
    <xdr:to>
      <xdr:col>12</xdr:col>
      <xdr:colOff>281940</xdr:colOff>
      <xdr:row>18</xdr:row>
      <xdr:rowOff>67310</xdr:rowOff>
    </xdr:to>
    <xdr:sp>
      <xdr:nvSpPr>
        <xdr:cNvPr id="164" name="等腰三角形 163"/>
        <xdr:cNvSpPr/>
      </xdr:nvSpPr>
      <xdr:spPr>
        <a:xfrm>
          <a:off x="12510770" y="306641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398780</xdr:colOff>
      <xdr:row>17</xdr:row>
      <xdr:rowOff>112395</xdr:rowOff>
    </xdr:from>
    <xdr:to>
      <xdr:col>12</xdr:col>
      <xdr:colOff>600710</xdr:colOff>
      <xdr:row>18</xdr:row>
      <xdr:rowOff>66040</xdr:rowOff>
    </xdr:to>
    <xdr:sp>
      <xdr:nvSpPr>
        <xdr:cNvPr id="165" name="等腰三角形 164"/>
        <xdr:cNvSpPr/>
      </xdr:nvSpPr>
      <xdr:spPr>
        <a:xfrm>
          <a:off x="12829540" y="306514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397510</xdr:colOff>
      <xdr:row>23</xdr:row>
      <xdr:rowOff>99060</xdr:rowOff>
    </xdr:from>
    <xdr:to>
      <xdr:col>13</xdr:col>
      <xdr:colOff>599440</xdr:colOff>
      <xdr:row>24</xdr:row>
      <xdr:rowOff>62230</xdr:rowOff>
    </xdr:to>
    <xdr:sp>
      <xdr:nvSpPr>
        <xdr:cNvPr id="166" name="等腰三角形 165"/>
        <xdr:cNvSpPr/>
      </xdr:nvSpPr>
      <xdr:spPr>
        <a:xfrm>
          <a:off x="13514070" y="409956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77470</xdr:colOff>
      <xdr:row>23</xdr:row>
      <xdr:rowOff>93980</xdr:rowOff>
    </xdr:from>
    <xdr:to>
      <xdr:col>13</xdr:col>
      <xdr:colOff>279400</xdr:colOff>
      <xdr:row>24</xdr:row>
      <xdr:rowOff>57150</xdr:rowOff>
    </xdr:to>
    <xdr:sp>
      <xdr:nvSpPr>
        <xdr:cNvPr id="167" name="等腰三角形 166"/>
        <xdr:cNvSpPr/>
      </xdr:nvSpPr>
      <xdr:spPr>
        <a:xfrm>
          <a:off x="13194030" y="409448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80010</xdr:colOff>
      <xdr:row>21</xdr:row>
      <xdr:rowOff>113665</xdr:rowOff>
    </xdr:from>
    <xdr:to>
      <xdr:col>13</xdr:col>
      <xdr:colOff>281940</xdr:colOff>
      <xdr:row>22</xdr:row>
      <xdr:rowOff>67310</xdr:rowOff>
    </xdr:to>
    <xdr:sp>
      <xdr:nvSpPr>
        <xdr:cNvPr id="168" name="等腰三角形 167"/>
        <xdr:cNvSpPr/>
      </xdr:nvSpPr>
      <xdr:spPr>
        <a:xfrm>
          <a:off x="13196570" y="377126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398780</xdr:colOff>
      <xdr:row>21</xdr:row>
      <xdr:rowOff>112395</xdr:rowOff>
    </xdr:from>
    <xdr:to>
      <xdr:col>13</xdr:col>
      <xdr:colOff>600710</xdr:colOff>
      <xdr:row>22</xdr:row>
      <xdr:rowOff>66040</xdr:rowOff>
    </xdr:to>
    <xdr:sp>
      <xdr:nvSpPr>
        <xdr:cNvPr id="169" name="等腰三角形 168"/>
        <xdr:cNvSpPr/>
      </xdr:nvSpPr>
      <xdr:spPr>
        <a:xfrm>
          <a:off x="13515340" y="376999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397510</xdr:colOff>
      <xdr:row>19</xdr:row>
      <xdr:rowOff>99060</xdr:rowOff>
    </xdr:from>
    <xdr:to>
      <xdr:col>13</xdr:col>
      <xdr:colOff>599440</xdr:colOff>
      <xdr:row>20</xdr:row>
      <xdr:rowOff>62230</xdr:rowOff>
    </xdr:to>
    <xdr:sp>
      <xdr:nvSpPr>
        <xdr:cNvPr id="171" name="等腰三角形 170"/>
        <xdr:cNvSpPr/>
      </xdr:nvSpPr>
      <xdr:spPr>
        <a:xfrm>
          <a:off x="13514070" y="340423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77470</xdr:colOff>
      <xdr:row>19</xdr:row>
      <xdr:rowOff>93980</xdr:rowOff>
    </xdr:from>
    <xdr:to>
      <xdr:col>13</xdr:col>
      <xdr:colOff>279400</xdr:colOff>
      <xdr:row>20</xdr:row>
      <xdr:rowOff>57150</xdr:rowOff>
    </xdr:to>
    <xdr:sp>
      <xdr:nvSpPr>
        <xdr:cNvPr id="172" name="等腰三角形 171"/>
        <xdr:cNvSpPr/>
      </xdr:nvSpPr>
      <xdr:spPr>
        <a:xfrm>
          <a:off x="13194030" y="339915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80010</xdr:colOff>
      <xdr:row>17</xdr:row>
      <xdr:rowOff>113665</xdr:rowOff>
    </xdr:from>
    <xdr:to>
      <xdr:col>13</xdr:col>
      <xdr:colOff>281940</xdr:colOff>
      <xdr:row>18</xdr:row>
      <xdr:rowOff>67310</xdr:rowOff>
    </xdr:to>
    <xdr:sp>
      <xdr:nvSpPr>
        <xdr:cNvPr id="173" name="等腰三角形 172"/>
        <xdr:cNvSpPr/>
      </xdr:nvSpPr>
      <xdr:spPr>
        <a:xfrm>
          <a:off x="13196570" y="306641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398780</xdr:colOff>
      <xdr:row>17</xdr:row>
      <xdr:rowOff>112395</xdr:rowOff>
    </xdr:from>
    <xdr:to>
      <xdr:col>13</xdr:col>
      <xdr:colOff>600710</xdr:colOff>
      <xdr:row>18</xdr:row>
      <xdr:rowOff>66040</xdr:rowOff>
    </xdr:to>
    <xdr:sp>
      <xdr:nvSpPr>
        <xdr:cNvPr id="174" name="等腰三角形 173"/>
        <xdr:cNvSpPr/>
      </xdr:nvSpPr>
      <xdr:spPr>
        <a:xfrm>
          <a:off x="13515340" y="306514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397510</xdr:colOff>
      <xdr:row>23</xdr:row>
      <xdr:rowOff>99060</xdr:rowOff>
    </xdr:from>
    <xdr:to>
      <xdr:col>14</xdr:col>
      <xdr:colOff>599440</xdr:colOff>
      <xdr:row>24</xdr:row>
      <xdr:rowOff>62230</xdr:rowOff>
    </xdr:to>
    <xdr:sp>
      <xdr:nvSpPr>
        <xdr:cNvPr id="175" name="等腰三角形 174"/>
        <xdr:cNvSpPr/>
      </xdr:nvSpPr>
      <xdr:spPr>
        <a:xfrm>
          <a:off x="14199870" y="409956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77470</xdr:colOff>
      <xdr:row>23</xdr:row>
      <xdr:rowOff>93980</xdr:rowOff>
    </xdr:from>
    <xdr:to>
      <xdr:col>14</xdr:col>
      <xdr:colOff>279400</xdr:colOff>
      <xdr:row>24</xdr:row>
      <xdr:rowOff>57150</xdr:rowOff>
    </xdr:to>
    <xdr:sp>
      <xdr:nvSpPr>
        <xdr:cNvPr id="176" name="等腰三角形 175"/>
        <xdr:cNvSpPr/>
      </xdr:nvSpPr>
      <xdr:spPr>
        <a:xfrm>
          <a:off x="13879830" y="409448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80010</xdr:colOff>
      <xdr:row>21</xdr:row>
      <xdr:rowOff>113665</xdr:rowOff>
    </xdr:from>
    <xdr:to>
      <xdr:col>14</xdr:col>
      <xdr:colOff>281940</xdr:colOff>
      <xdr:row>22</xdr:row>
      <xdr:rowOff>67310</xdr:rowOff>
    </xdr:to>
    <xdr:sp>
      <xdr:nvSpPr>
        <xdr:cNvPr id="177" name="等腰三角形 176"/>
        <xdr:cNvSpPr/>
      </xdr:nvSpPr>
      <xdr:spPr>
        <a:xfrm>
          <a:off x="13882370" y="377126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398780</xdr:colOff>
      <xdr:row>21</xdr:row>
      <xdr:rowOff>112395</xdr:rowOff>
    </xdr:from>
    <xdr:to>
      <xdr:col>14</xdr:col>
      <xdr:colOff>600710</xdr:colOff>
      <xdr:row>22</xdr:row>
      <xdr:rowOff>66040</xdr:rowOff>
    </xdr:to>
    <xdr:sp>
      <xdr:nvSpPr>
        <xdr:cNvPr id="178" name="等腰三角形 177"/>
        <xdr:cNvSpPr/>
      </xdr:nvSpPr>
      <xdr:spPr>
        <a:xfrm>
          <a:off x="14201140" y="376999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397510</xdr:colOff>
      <xdr:row>19</xdr:row>
      <xdr:rowOff>99060</xdr:rowOff>
    </xdr:from>
    <xdr:to>
      <xdr:col>14</xdr:col>
      <xdr:colOff>599440</xdr:colOff>
      <xdr:row>20</xdr:row>
      <xdr:rowOff>62230</xdr:rowOff>
    </xdr:to>
    <xdr:sp>
      <xdr:nvSpPr>
        <xdr:cNvPr id="180" name="等腰三角形 179"/>
        <xdr:cNvSpPr/>
      </xdr:nvSpPr>
      <xdr:spPr>
        <a:xfrm>
          <a:off x="14199870" y="340423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77470</xdr:colOff>
      <xdr:row>19</xdr:row>
      <xdr:rowOff>93980</xdr:rowOff>
    </xdr:from>
    <xdr:to>
      <xdr:col>14</xdr:col>
      <xdr:colOff>279400</xdr:colOff>
      <xdr:row>20</xdr:row>
      <xdr:rowOff>57150</xdr:rowOff>
    </xdr:to>
    <xdr:sp>
      <xdr:nvSpPr>
        <xdr:cNvPr id="181" name="等腰三角形 180"/>
        <xdr:cNvSpPr/>
      </xdr:nvSpPr>
      <xdr:spPr>
        <a:xfrm>
          <a:off x="13879830" y="339915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80010</xdr:colOff>
      <xdr:row>17</xdr:row>
      <xdr:rowOff>113665</xdr:rowOff>
    </xdr:from>
    <xdr:to>
      <xdr:col>14</xdr:col>
      <xdr:colOff>281940</xdr:colOff>
      <xdr:row>18</xdr:row>
      <xdr:rowOff>67310</xdr:rowOff>
    </xdr:to>
    <xdr:sp>
      <xdr:nvSpPr>
        <xdr:cNvPr id="182" name="等腰三角形 181"/>
        <xdr:cNvSpPr/>
      </xdr:nvSpPr>
      <xdr:spPr>
        <a:xfrm>
          <a:off x="13882370" y="306641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398780</xdr:colOff>
      <xdr:row>17</xdr:row>
      <xdr:rowOff>112395</xdr:rowOff>
    </xdr:from>
    <xdr:to>
      <xdr:col>14</xdr:col>
      <xdr:colOff>600710</xdr:colOff>
      <xdr:row>18</xdr:row>
      <xdr:rowOff>66040</xdr:rowOff>
    </xdr:to>
    <xdr:sp>
      <xdr:nvSpPr>
        <xdr:cNvPr id="183" name="等腰三角形 182"/>
        <xdr:cNvSpPr/>
      </xdr:nvSpPr>
      <xdr:spPr>
        <a:xfrm>
          <a:off x="14201140" y="306514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397510</xdr:colOff>
      <xdr:row>31</xdr:row>
      <xdr:rowOff>99060</xdr:rowOff>
    </xdr:from>
    <xdr:to>
      <xdr:col>14</xdr:col>
      <xdr:colOff>599440</xdr:colOff>
      <xdr:row>32</xdr:row>
      <xdr:rowOff>62230</xdr:rowOff>
    </xdr:to>
    <xdr:sp>
      <xdr:nvSpPr>
        <xdr:cNvPr id="184" name="等腰三角形 183"/>
        <xdr:cNvSpPr/>
      </xdr:nvSpPr>
      <xdr:spPr>
        <a:xfrm>
          <a:off x="14199870" y="54806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77470</xdr:colOff>
      <xdr:row>31</xdr:row>
      <xdr:rowOff>93980</xdr:rowOff>
    </xdr:from>
    <xdr:to>
      <xdr:col>14</xdr:col>
      <xdr:colOff>279400</xdr:colOff>
      <xdr:row>32</xdr:row>
      <xdr:rowOff>57150</xdr:rowOff>
    </xdr:to>
    <xdr:sp>
      <xdr:nvSpPr>
        <xdr:cNvPr id="185" name="等腰三角形 184"/>
        <xdr:cNvSpPr/>
      </xdr:nvSpPr>
      <xdr:spPr>
        <a:xfrm>
          <a:off x="13879830" y="54756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80010</xdr:colOff>
      <xdr:row>29</xdr:row>
      <xdr:rowOff>113665</xdr:rowOff>
    </xdr:from>
    <xdr:to>
      <xdr:col>14</xdr:col>
      <xdr:colOff>281940</xdr:colOff>
      <xdr:row>30</xdr:row>
      <xdr:rowOff>67310</xdr:rowOff>
    </xdr:to>
    <xdr:sp>
      <xdr:nvSpPr>
        <xdr:cNvPr id="244" name="等腰三角形 243"/>
        <xdr:cNvSpPr/>
      </xdr:nvSpPr>
      <xdr:spPr>
        <a:xfrm>
          <a:off x="13882370" y="51523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398780</xdr:colOff>
      <xdr:row>29</xdr:row>
      <xdr:rowOff>112395</xdr:rowOff>
    </xdr:from>
    <xdr:to>
      <xdr:col>14</xdr:col>
      <xdr:colOff>600710</xdr:colOff>
      <xdr:row>30</xdr:row>
      <xdr:rowOff>66040</xdr:rowOff>
    </xdr:to>
    <xdr:sp>
      <xdr:nvSpPr>
        <xdr:cNvPr id="246" name="等腰三角形 245"/>
        <xdr:cNvSpPr/>
      </xdr:nvSpPr>
      <xdr:spPr>
        <a:xfrm>
          <a:off x="14201140" y="51511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397510</xdr:colOff>
      <xdr:row>27</xdr:row>
      <xdr:rowOff>99060</xdr:rowOff>
    </xdr:from>
    <xdr:to>
      <xdr:col>14</xdr:col>
      <xdr:colOff>599440</xdr:colOff>
      <xdr:row>28</xdr:row>
      <xdr:rowOff>62230</xdr:rowOff>
    </xdr:to>
    <xdr:sp>
      <xdr:nvSpPr>
        <xdr:cNvPr id="249" name="等腰三角形 248"/>
        <xdr:cNvSpPr/>
      </xdr:nvSpPr>
      <xdr:spPr>
        <a:xfrm>
          <a:off x="14199870" y="47948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77470</xdr:colOff>
      <xdr:row>27</xdr:row>
      <xdr:rowOff>93980</xdr:rowOff>
    </xdr:from>
    <xdr:to>
      <xdr:col>14</xdr:col>
      <xdr:colOff>279400</xdr:colOff>
      <xdr:row>28</xdr:row>
      <xdr:rowOff>57150</xdr:rowOff>
    </xdr:to>
    <xdr:sp>
      <xdr:nvSpPr>
        <xdr:cNvPr id="252" name="等腰三角形 251"/>
        <xdr:cNvSpPr/>
      </xdr:nvSpPr>
      <xdr:spPr>
        <a:xfrm>
          <a:off x="13879830" y="47898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80010</xdr:colOff>
      <xdr:row>25</xdr:row>
      <xdr:rowOff>113665</xdr:rowOff>
    </xdr:from>
    <xdr:to>
      <xdr:col>14</xdr:col>
      <xdr:colOff>281940</xdr:colOff>
      <xdr:row>26</xdr:row>
      <xdr:rowOff>67310</xdr:rowOff>
    </xdr:to>
    <xdr:sp>
      <xdr:nvSpPr>
        <xdr:cNvPr id="254" name="等腰三角形 253"/>
        <xdr:cNvSpPr/>
      </xdr:nvSpPr>
      <xdr:spPr>
        <a:xfrm>
          <a:off x="13882370" y="44665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398780</xdr:colOff>
      <xdr:row>25</xdr:row>
      <xdr:rowOff>112395</xdr:rowOff>
    </xdr:from>
    <xdr:to>
      <xdr:col>14</xdr:col>
      <xdr:colOff>600710</xdr:colOff>
      <xdr:row>26</xdr:row>
      <xdr:rowOff>66040</xdr:rowOff>
    </xdr:to>
    <xdr:sp>
      <xdr:nvSpPr>
        <xdr:cNvPr id="255" name="等腰三角形 254"/>
        <xdr:cNvSpPr/>
      </xdr:nvSpPr>
      <xdr:spPr>
        <a:xfrm>
          <a:off x="14201140" y="44653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397510</xdr:colOff>
      <xdr:row>31</xdr:row>
      <xdr:rowOff>99060</xdr:rowOff>
    </xdr:from>
    <xdr:to>
      <xdr:col>13</xdr:col>
      <xdr:colOff>599440</xdr:colOff>
      <xdr:row>32</xdr:row>
      <xdr:rowOff>62230</xdr:rowOff>
    </xdr:to>
    <xdr:sp>
      <xdr:nvSpPr>
        <xdr:cNvPr id="257" name="等腰三角形 256"/>
        <xdr:cNvSpPr/>
      </xdr:nvSpPr>
      <xdr:spPr>
        <a:xfrm>
          <a:off x="13514070" y="54806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77470</xdr:colOff>
      <xdr:row>31</xdr:row>
      <xdr:rowOff>93980</xdr:rowOff>
    </xdr:from>
    <xdr:to>
      <xdr:col>13</xdr:col>
      <xdr:colOff>279400</xdr:colOff>
      <xdr:row>32</xdr:row>
      <xdr:rowOff>57150</xdr:rowOff>
    </xdr:to>
    <xdr:sp>
      <xdr:nvSpPr>
        <xdr:cNvPr id="260" name="等腰三角形 259"/>
        <xdr:cNvSpPr/>
      </xdr:nvSpPr>
      <xdr:spPr>
        <a:xfrm>
          <a:off x="13194030" y="54756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80010</xdr:colOff>
      <xdr:row>29</xdr:row>
      <xdr:rowOff>113665</xdr:rowOff>
    </xdr:from>
    <xdr:to>
      <xdr:col>13</xdr:col>
      <xdr:colOff>281940</xdr:colOff>
      <xdr:row>30</xdr:row>
      <xdr:rowOff>67310</xdr:rowOff>
    </xdr:to>
    <xdr:sp>
      <xdr:nvSpPr>
        <xdr:cNvPr id="261" name="等腰三角形 260"/>
        <xdr:cNvSpPr/>
      </xdr:nvSpPr>
      <xdr:spPr>
        <a:xfrm>
          <a:off x="13196570" y="51523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398780</xdr:colOff>
      <xdr:row>29</xdr:row>
      <xdr:rowOff>112395</xdr:rowOff>
    </xdr:from>
    <xdr:to>
      <xdr:col>13</xdr:col>
      <xdr:colOff>600710</xdr:colOff>
      <xdr:row>30</xdr:row>
      <xdr:rowOff>66040</xdr:rowOff>
    </xdr:to>
    <xdr:sp>
      <xdr:nvSpPr>
        <xdr:cNvPr id="262" name="等腰三角形 261"/>
        <xdr:cNvSpPr/>
      </xdr:nvSpPr>
      <xdr:spPr>
        <a:xfrm>
          <a:off x="13515340" y="51511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397510</xdr:colOff>
      <xdr:row>27</xdr:row>
      <xdr:rowOff>99060</xdr:rowOff>
    </xdr:from>
    <xdr:to>
      <xdr:col>13</xdr:col>
      <xdr:colOff>599440</xdr:colOff>
      <xdr:row>28</xdr:row>
      <xdr:rowOff>62230</xdr:rowOff>
    </xdr:to>
    <xdr:sp>
      <xdr:nvSpPr>
        <xdr:cNvPr id="266" name="等腰三角形 265"/>
        <xdr:cNvSpPr/>
      </xdr:nvSpPr>
      <xdr:spPr>
        <a:xfrm>
          <a:off x="13514070" y="47948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77470</xdr:colOff>
      <xdr:row>27</xdr:row>
      <xdr:rowOff>93980</xdr:rowOff>
    </xdr:from>
    <xdr:to>
      <xdr:col>13</xdr:col>
      <xdr:colOff>279400</xdr:colOff>
      <xdr:row>28</xdr:row>
      <xdr:rowOff>57150</xdr:rowOff>
    </xdr:to>
    <xdr:sp>
      <xdr:nvSpPr>
        <xdr:cNvPr id="267" name="等腰三角形 266"/>
        <xdr:cNvSpPr/>
      </xdr:nvSpPr>
      <xdr:spPr>
        <a:xfrm>
          <a:off x="13194030" y="47898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80010</xdr:colOff>
      <xdr:row>25</xdr:row>
      <xdr:rowOff>113665</xdr:rowOff>
    </xdr:from>
    <xdr:to>
      <xdr:col>13</xdr:col>
      <xdr:colOff>281940</xdr:colOff>
      <xdr:row>26</xdr:row>
      <xdr:rowOff>67310</xdr:rowOff>
    </xdr:to>
    <xdr:sp>
      <xdr:nvSpPr>
        <xdr:cNvPr id="268" name="等腰三角形 267"/>
        <xdr:cNvSpPr/>
      </xdr:nvSpPr>
      <xdr:spPr>
        <a:xfrm>
          <a:off x="13196570" y="44665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398780</xdr:colOff>
      <xdr:row>25</xdr:row>
      <xdr:rowOff>112395</xdr:rowOff>
    </xdr:from>
    <xdr:to>
      <xdr:col>13</xdr:col>
      <xdr:colOff>600710</xdr:colOff>
      <xdr:row>26</xdr:row>
      <xdr:rowOff>66040</xdr:rowOff>
    </xdr:to>
    <xdr:sp>
      <xdr:nvSpPr>
        <xdr:cNvPr id="276" name="等腰三角形 275"/>
        <xdr:cNvSpPr/>
      </xdr:nvSpPr>
      <xdr:spPr>
        <a:xfrm>
          <a:off x="13515340" y="44653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397510</xdr:colOff>
      <xdr:row>31</xdr:row>
      <xdr:rowOff>99060</xdr:rowOff>
    </xdr:from>
    <xdr:to>
      <xdr:col>12</xdr:col>
      <xdr:colOff>599440</xdr:colOff>
      <xdr:row>32</xdr:row>
      <xdr:rowOff>62230</xdr:rowOff>
    </xdr:to>
    <xdr:sp>
      <xdr:nvSpPr>
        <xdr:cNvPr id="277" name="等腰三角形 276"/>
        <xdr:cNvSpPr/>
      </xdr:nvSpPr>
      <xdr:spPr>
        <a:xfrm>
          <a:off x="12828270" y="54806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77470</xdr:colOff>
      <xdr:row>31</xdr:row>
      <xdr:rowOff>93980</xdr:rowOff>
    </xdr:from>
    <xdr:to>
      <xdr:col>12</xdr:col>
      <xdr:colOff>279400</xdr:colOff>
      <xdr:row>32</xdr:row>
      <xdr:rowOff>57150</xdr:rowOff>
    </xdr:to>
    <xdr:sp>
      <xdr:nvSpPr>
        <xdr:cNvPr id="278" name="等腰三角形 277"/>
        <xdr:cNvSpPr/>
      </xdr:nvSpPr>
      <xdr:spPr>
        <a:xfrm>
          <a:off x="12508230" y="54756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80010</xdr:colOff>
      <xdr:row>29</xdr:row>
      <xdr:rowOff>113665</xdr:rowOff>
    </xdr:from>
    <xdr:to>
      <xdr:col>12</xdr:col>
      <xdr:colOff>281940</xdr:colOff>
      <xdr:row>30</xdr:row>
      <xdr:rowOff>67310</xdr:rowOff>
    </xdr:to>
    <xdr:sp>
      <xdr:nvSpPr>
        <xdr:cNvPr id="279" name="等腰三角形 278"/>
        <xdr:cNvSpPr/>
      </xdr:nvSpPr>
      <xdr:spPr>
        <a:xfrm>
          <a:off x="12510770" y="51523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398780</xdr:colOff>
      <xdr:row>29</xdr:row>
      <xdr:rowOff>112395</xdr:rowOff>
    </xdr:from>
    <xdr:to>
      <xdr:col>12</xdr:col>
      <xdr:colOff>600710</xdr:colOff>
      <xdr:row>30</xdr:row>
      <xdr:rowOff>66040</xdr:rowOff>
    </xdr:to>
    <xdr:sp>
      <xdr:nvSpPr>
        <xdr:cNvPr id="280" name="等腰三角形 279"/>
        <xdr:cNvSpPr/>
      </xdr:nvSpPr>
      <xdr:spPr>
        <a:xfrm>
          <a:off x="12829540" y="51511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397510</xdr:colOff>
      <xdr:row>27</xdr:row>
      <xdr:rowOff>99060</xdr:rowOff>
    </xdr:from>
    <xdr:to>
      <xdr:col>12</xdr:col>
      <xdr:colOff>599440</xdr:colOff>
      <xdr:row>28</xdr:row>
      <xdr:rowOff>62230</xdr:rowOff>
    </xdr:to>
    <xdr:sp>
      <xdr:nvSpPr>
        <xdr:cNvPr id="282" name="等腰三角形 281"/>
        <xdr:cNvSpPr/>
      </xdr:nvSpPr>
      <xdr:spPr>
        <a:xfrm>
          <a:off x="12828270" y="47948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77470</xdr:colOff>
      <xdr:row>27</xdr:row>
      <xdr:rowOff>93980</xdr:rowOff>
    </xdr:from>
    <xdr:to>
      <xdr:col>12</xdr:col>
      <xdr:colOff>279400</xdr:colOff>
      <xdr:row>28</xdr:row>
      <xdr:rowOff>57150</xdr:rowOff>
    </xdr:to>
    <xdr:sp>
      <xdr:nvSpPr>
        <xdr:cNvPr id="283" name="等腰三角形 282"/>
        <xdr:cNvSpPr/>
      </xdr:nvSpPr>
      <xdr:spPr>
        <a:xfrm>
          <a:off x="12508230" y="47898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80010</xdr:colOff>
      <xdr:row>25</xdr:row>
      <xdr:rowOff>113665</xdr:rowOff>
    </xdr:from>
    <xdr:to>
      <xdr:col>12</xdr:col>
      <xdr:colOff>281940</xdr:colOff>
      <xdr:row>26</xdr:row>
      <xdr:rowOff>67310</xdr:rowOff>
    </xdr:to>
    <xdr:sp>
      <xdr:nvSpPr>
        <xdr:cNvPr id="284" name="等腰三角形 283"/>
        <xdr:cNvSpPr/>
      </xdr:nvSpPr>
      <xdr:spPr>
        <a:xfrm>
          <a:off x="12510770" y="44665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398780</xdr:colOff>
      <xdr:row>25</xdr:row>
      <xdr:rowOff>112395</xdr:rowOff>
    </xdr:from>
    <xdr:to>
      <xdr:col>12</xdr:col>
      <xdr:colOff>600710</xdr:colOff>
      <xdr:row>26</xdr:row>
      <xdr:rowOff>66040</xdr:rowOff>
    </xdr:to>
    <xdr:sp>
      <xdr:nvSpPr>
        <xdr:cNvPr id="285" name="等腰三角形 284"/>
        <xdr:cNvSpPr/>
      </xdr:nvSpPr>
      <xdr:spPr>
        <a:xfrm>
          <a:off x="12829540" y="44653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397510</xdr:colOff>
      <xdr:row>31</xdr:row>
      <xdr:rowOff>99060</xdr:rowOff>
    </xdr:from>
    <xdr:to>
      <xdr:col>11</xdr:col>
      <xdr:colOff>599440</xdr:colOff>
      <xdr:row>32</xdr:row>
      <xdr:rowOff>62230</xdr:rowOff>
    </xdr:to>
    <xdr:sp>
      <xdr:nvSpPr>
        <xdr:cNvPr id="286" name="等腰三角形 285"/>
        <xdr:cNvSpPr/>
      </xdr:nvSpPr>
      <xdr:spPr>
        <a:xfrm>
          <a:off x="12142470" y="54806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77470</xdr:colOff>
      <xdr:row>31</xdr:row>
      <xdr:rowOff>93980</xdr:rowOff>
    </xdr:from>
    <xdr:to>
      <xdr:col>11</xdr:col>
      <xdr:colOff>279400</xdr:colOff>
      <xdr:row>32</xdr:row>
      <xdr:rowOff>57150</xdr:rowOff>
    </xdr:to>
    <xdr:sp>
      <xdr:nvSpPr>
        <xdr:cNvPr id="287" name="等腰三角形 286"/>
        <xdr:cNvSpPr/>
      </xdr:nvSpPr>
      <xdr:spPr>
        <a:xfrm>
          <a:off x="11822430" y="54756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80010</xdr:colOff>
      <xdr:row>29</xdr:row>
      <xdr:rowOff>113665</xdr:rowOff>
    </xdr:from>
    <xdr:to>
      <xdr:col>11</xdr:col>
      <xdr:colOff>281940</xdr:colOff>
      <xdr:row>30</xdr:row>
      <xdr:rowOff>67310</xdr:rowOff>
    </xdr:to>
    <xdr:sp>
      <xdr:nvSpPr>
        <xdr:cNvPr id="288" name="等腰三角形 287"/>
        <xdr:cNvSpPr/>
      </xdr:nvSpPr>
      <xdr:spPr>
        <a:xfrm>
          <a:off x="11824970" y="51523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398780</xdr:colOff>
      <xdr:row>29</xdr:row>
      <xdr:rowOff>112395</xdr:rowOff>
    </xdr:from>
    <xdr:to>
      <xdr:col>11</xdr:col>
      <xdr:colOff>600710</xdr:colOff>
      <xdr:row>30</xdr:row>
      <xdr:rowOff>66040</xdr:rowOff>
    </xdr:to>
    <xdr:sp>
      <xdr:nvSpPr>
        <xdr:cNvPr id="289" name="等腰三角形 288"/>
        <xdr:cNvSpPr/>
      </xdr:nvSpPr>
      <xdr:spPr>
        <a:xfrm>
          <a:off x="12143740" y="51511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397510</xdr:colOff>
      <xdr:row>27</xdr:row>
      <xdr:rowOff>99060</xdr:rowOff>
    </xdr:from>
    <xdr:to>
      <xdr:col>11</xdr:col>
      <xdr:colOff>599440</xdr:colOff>
      <xdr:row>28</xdr:row>
      <xdr:rowOff>62230</xdr:rowOff>
    </xdr:to>
    <xdr:sp>
      <xdr:nvSpPr>
        <xdr:cNvPr id="291" name="等腰三角形 290"/>
        <xdr:cNvSpPr/>
      </xdr:nvSpPr>
      <xdr:spPr>
        <a:xfrm>
          <a:off x="12142470" y="47948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77470</xdr:colOff>
      <xdr:row>27</xdr:row>
      <xdr:rowOff>93980</xdr:rowOff>
    </xdr:from>
    <xdr:to>
      <xdr:col>11</xdr:col>
      <xdr:colOff>279400</xdr:colOff>
      <xdr:row>28</xdr:row>
      <xdr:rowOff>57150</xdr:rowOff>
    </xdr:to>
    <xdr:sp>
      <xdr:nvSpPr>
        <xdr:cNvPr id="292" name="等腰三角形 291"/>
        <xdr:cNvSpPr/>
      </xdr:nvSpPr>
      <xdr:spPr>
        <a:xfrm>
          <a:off x="11822430" y="47898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80010</xdr:colOff>
      <xdr:row>25</xdr:row>
      <xdr:rowOff>113665</xdr:rowOff>
    </xdr:from>
    <xdr:to>
      <xdr:col>11</xdr:col>
      <xdr:colOff>281940</xdr:colOff>
      <xdr:row>26</xdr:row>
      <xdr:rowOff>67310</xdr:rowOff>
    </xdr:to>
    <xdr:sp>
      <xdr:nvSpPr>
        <xdr:cNvPr id="293" name="等腰三角形 292"/>
        <xdr:cNvSpPr/>
      </xdr:nvSpPr>
      <xdr:spPr>
        <a:xfrm>
          <a:off x="11824970" y="44665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398780</xdr:colOff>
      <xdr:row>25</xdr:row>
      <xdr:rowOff>112395</xdr:rowOff>
    </xdr:from>
    <xdr:to>
      <xdr:col>11</xdr:col>
      <xdr:colOff>600710</xdr:colOff>
      <xdr:row>26</xdr:row>
      <xdr:rowOff>66040</xdr:rowOff>
    </xdr:to>
    <xdr:sp>
      <xdr:nvSpPr>
        <xdr:cNvPr id="294" name="等腰三角形 293"/>
        <xdr:cNvSpPr/>
      </xdr:nvSpPr>
      <xdr:spPr>
        <a:xfrm>
          <a:off x="12143740" y="44653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397510</xdr:colOff>
      <xdr:row>27</xdr:row>
      <xdr:rowOff>99060</xdr:rowOff>
    </xdr:from>
    <xdr:to>
      <xdr:col>11</xdr:col>
      <xdr:colOff>599440</xdr:colOff>
      <xdr:row>28</xdr:row>
      <xdr:rowOff>62230</xdr:rowOff>
    </xdr:to>
    <xdr:sp>
      <xdr:nvSpPr>
        <xdr:cNvPr id="295" name="等腰三角形 294"/>
        <xdr:cNvSpPr/>
      </xdr:nvSpPr>
      <xdr:spPr>
        <a:xfrm>
          <a:off x="12142470" y="47948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77470</xdr:colOff>
      <xdr:row>27</xdr:row>
      <xdr:rowOff>93980</xdr:rowOff>
    </xdr:from>
    <xdr:to>
      <xdr:col>11</xdr:col>
      <xdr:colOff>279400</xdr:colOff>
      <xdr:row>28</xdr:row>
      <xdr:rowOff>57150</xdr:rowOff>
    </xdr:to>
    <xdr:sp>
      <xdr:nvSpPr>
        <xdr:cNvPr id="296" name="等腰三角形 295"/>
        <xdr:cNvSpPr/>
      </xdr:nvSpPr>
      <xdr:spPr>
        <a:xfrm>
          <a:off x="11822430" y="47898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80010</xdr:colOff>
      <xdr:row>25</xdr:row>
      <xdr:rowOff>113665</xdr:rowOff>
    </xdr:from>
    <xdr:to>
      <xdr:col>11</xdr:col>
      <xdr:colOff>281940</xdr:colOff>
      <xdr:row>26</xdr:row>
      <xdr:rowOff>67310</xdr:rowOff>
    </xdr:to>
    <xdr:sp>
      <xdr:nvSpPr>
        <xdr:cNvPr id="297" name="等腰三角形 296"/>
        <xdr:cNvSpPr/>
      </xdr:nvSpPr>
      <xdr:spPr>
        <a:xfrm>
          <a:off x="11824970" y="44665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398780</xdr:colOff>
      <xdr:row>25</xdr:row>
      <xdr:rowOff>112395</xdr:rowOff>
    </xdr:from>
    <xdr:to>
      <xdr:col>11</xdr:col>
      <xdr:colOff>600710</xdr:colOff>
      <xdr:row>26</xdr:row>
      <xdr:rowOff>66040</xdr:rowOff>
    </xdr:to>
    <xdr:sp>
      <xdr:nvSpPr>
        <xdr:cNvPr id="298" name="等腰三角形 297"/>
        <xdr:cNvSpPr/>
      </xdr:nvSpPr>
      <xdr:spPr>
        <a:xfrm>
          <a:off x="12143740" y="44653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397510</xdr:colOff>
      <xdr:row>23</xdr:row>
      <xdr:rowOff>99060</xdr:rowOff>
    </xdr:from>
    <xdr:to>
      <xdr:col>11</xdr:col>
      <xdr:colOff>599440</xdr:colOff>
      <xdr:row>24</xdr:row>
      <xdr:rowOff>62230</xdr:rowOff>
    </xdr:to>
    <xdr:sp>
      <xdr:nvSpPr>
        <xdr:cNvPr id="300" name="等腰三角形 299"/>
        <xdr:cNvSpPr/>
      </xdr:nvSpPr>
      <xdr:spPr>
        <a:xfrm>
          <a:off x="12142470" y="409956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77470</xdr:colOff>
      <xdr:row>23</xdr:row>
      <xdr:rowOff>93980</xdr:rowOff>
    </xdr:from>
    <xdr:to>
      <xdr:col>11</xdr:col>
      <xdr:colOff>279400</xdr:colOff>
      <xdr:row>24</xdr:row>
      <xdr:rowOff>57150</xdr:rowOff>
    </xdr:to>
    <xdr:sp>
      <xdr:nvSpPr>
        <xdr:cNvPr id="301" name="等腰三角形 300"/>
        <xdr:cNvSpPr/>
      </xdr:nvSpPr>
      <xdr:spPr>
        <a:xfrm>
          <a:off x="11822430" y="409448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80010</xdr:colOff>
      <xdr:row>21</xdr:row>
      <xdr:rowOff>113665</xdr:rowOff>
    </xdr:from>
    <xdr:to>
      <xdr:col>11</xdr:col>
      <xdr:colOff>281940</xdr:colOff>
      <xdr:row>22</xdr:row>
      <xdr:rowOff>67310</xdr:rowOff>
    </xdr:to>
    <xdr:sp>
      <xdr:nvSpPr>
        <xdr:cNvPr id="302" name="等腰三角形 301"/>
        <xdr:cNvSpPr/>
      </xdr:nvSpPr>
      <xdr:spPr>
        <a:xfrm>
          <a:off x="11824970" y="377126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398780</xdr:colOff>
      <xdr:row>21</xdr:row>
      <xdr:rowOff>112395</xdr:rowOff>
    </xdr:from>
    <xdr:to>
      <xdr:col>11</xdr:col>
      <xdr:colOff>600710</xdr:colOff>
      <xdr:row>22</xdr:row>
      <xdr:rowOff>66040</xdr:rowOff>
    </xdr:to>
    <xdr:sp>
      <xdr:nvSpPr>
        <xdr:cNvPr id="303" name="等腰三角形 302"/>
        <xdr:cNvSpPr/>
      </xdr:nvSpPr>
      <xdr:spPr>
        <a:xfrm>
          <a:off x="12143740" y="376999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397510</xdr:colOff>
      <xdr:row>23</xdr:row>
      <xdr:rowOff>99060</xdr:rowOff>
    </xdr:from>
    <xdr:to>
      <xdr:col>11</xdr:col>
      <xdr:colOff>599440</xdr:colOff>
      <xdr:row>24</xdr:row>
      <xdr:rowOff>62230</xdr:rowOff>
    </xdr:to>
    <xdr:sp>
      <xdr:nvSpPr>
        <xdr:cNvPr id="304" name="等腰三角形 303"/>
        <xdr:cNvSpPr/>
      </xdr:nvSpPr>
      <xdr:spPr>
        <a:xfrm>
          <a:off x="12142470" y="409956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77470</xdr:colOff>
      <xdr:row>23</xdr:row>
      <xdr:rowOff>93980</xdr:rowOff>
    </xdr:from>
    <xdr:to>
      <xdr:col>11</xdr:col>
      <xdr:colOff>279400</xdr:colOff>
      <xdr:row>24</xdr:row>
      <xdr:rowOff>57150</xdr:rowOff>
    </xdr:to>
    <xdr:sp>
      <xdr:nvSpPr>
        <xdr:cNvPr id="305" name="等腰三角形 304"/>
        <xdr:cNvSpPr/>
      </xdr:nvSpPr>
      <xdr:spPr>
        <a:xfrm>
          <a:off x="11822430" y="409448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80010</xdr:colOff>
      <xdr:row>21</xdr:row>
      <xdr:rowOff>113665</xdr:rowOff>
    </xdr:from>
    <xdr:to>
      <xdr:col>11</xdr:col>
      <xdr:colOff>281940</xdr:colOff>
      <xdr:row>22</xdr:row>
      <xdr:rowOff>67310</xdr:rowOff>
    </xdr:to>
    <xdr:sp>
      <xdr:nvSpPr>
        <xdr:cNvPr id="306" name="等腰三角形 305"/>
        <xdr:cNvSpPr/>
      </xdr:nvSpPr>
      <xdr:spPr>
        <a:xfrm>
          <a:off x="11824970" y="377126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398780</xdr:colOff>
      <xdr:row>21</xdr:row>
      <xdr:rowOff>112395</xdr:rowOff>
    </xdr:from>
    <xdr:to>
      <xdr:col>11</xdr:col>
      <xdr:colOff>600710</xdr:colOff>
      <xdr:row>22</xdr:row>
      <xdr:rowOff>66040</xdr:rowOff>
    </xdr:to>
    <xdr:sp>
      <xdr:nvSpPr>
        <xdr:cNvPr id="307" name="等腰三角形 306"/>
        <xdr:cNvSpPr/>
      </xdr:nvSpPr>
      <xdr:spPr>
        <a:xfrm>
          <a:off x="12143740" y="376999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397510</xdr:colOff>
      <xdr:row>19</xdr:row>
      <xdr:rowOff>99060</xdr:rowOff>
    </xdr:from>
    <xdr:to>
      <xdr:col>11</xdr:col>
      <xdr:colOff>599440</xdr:colOff>
      <xdr:row>20</xdr:row>
      <xdr:rowOff>62230</xdr:rowOff>
    </xdr:to>
    <xdr:sp>
      <xdr:nvSpPr>
        <xdr:cNvPr id="309" name="等腰三角形 308"/>
        <xdr:cNvSpPr/>
      </xdr:nvSpPr>
      <xdr:spPr>
        <a:xfrm>
          <a:off x="12142470" y="340423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77470</xdr:colOff>
      <xdr:row>19</xdr:row>
      <xdr:rowOff>93980</xdr:rowOff>
    </xdr:from>
    <xdr:to>
      <xdr:col>11</xdr:col>
      <xdr:colOff>279400</xdr:colOff>
      <xdr:row>20</xdr:row>
      <xdr:rowOff>57150</xdr:rowOff>
    </xdr:to>
    <xdr:sp>
      <xdr:nvSpPr>
        <xdr:cNvPr id="310" name="等腰三角形 309"/>
        <xdr:cNvSpPr/>
      </xdr:nvSpPr>
      <xdr:spPr>
        <a:xfrm>
          <a:off x="11822430" y="339915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80010</xdr:colOff>
      <xdr:row>17</xdr:row>
      <xdr:rowOff>113665</xdr:rowOff>
    </xdr:from>
    <xdr:to>
      <xdr:col>11</xdr:col>
      <xdr:colOff>281940</xdr:colOff>
      <xdr:row>18</xdr:row>
      <xdr:rowOff>67310</xdr:rowOff>
    </xdr:to>
    <xdr:sp>
      <xdr:nvSpPr>
        <xdr:cNvPr id="311" name="等腰三角形 310"/>
        <xdr:cNvSpPr/>
      </xdr:nvSpPr>
      <xdr:spPr>
        <a:xfrm>
          <a:off x="11824970" y="306641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398780</xdr:colOff>
      <xdr:row>17</xdr:row>
      <xdr:rowOff>112395</xdr:rowOff>
    </xdr:from>
    <xdr:to>
      <xdr:col>11</xdr:col>
      <xdr:colOff>600710</xdr:colOff>
      <xdr:row>18</xdr:row>
      <xdr:rowOff>66040</xdr:rowOff>
    </xdr:to>
    <xdr:sp>
      <xdr:nvSpPr>
        <xdr:cNvPr id="312" name="等腰三角形 311"/>
        <xdr:cNvSpPr/>
      </xdr:nvSpPr>
      <xdr:spPr>
        <a:xfrm>
          <a:off x="12143740" y="306514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397510</xdr:colOff>
      <xdr:row>23</xdr:row>
      <xdr:rowOff>99060</xdr:rowOff>
    </xdr:from>
    <xdr:to>
      <xdr:col>10</xdr:col>
      <xdr:colOff>599440</xdr:colOff>
      <xdr:row>24</xdr:row>
      <xdr:rowOff>62230</xdr:rowOff>
    </xdr:to>
    <xdr:sp>
      <xdr:nvSpPr>
        <xdr:cNvPr id="313" name="等腰三角形 312"/>
        <xdr:cNvSpPr/>
      </xdr:nvSpPr>
      <xdr:spPr>
        <a:xfrm>
          <a:off x="11456670" y="409956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77470</xdr:colOff>
      <xdr:row>23</xdr:row>
      <xdr:rowOff>93980</xdr:rowOff>
    </xdr:from>
    <xdr:to>
      <xdr:col>10</xdr:col>
      <xdr:colOff>279400</xdr:colOff>
      <xdr:row>24</xdr:row>
      <xdr:rowOff>57150</xdr:rowOff>
    </xdr:to>
    <xdr:sp>
      <xdr:nvSpPr>
        <xdr:cNvPr id="314" name="等腰三角形 313"/>
        <xdr:cNvSpPr/>
      </xdr:nvSpPr>
      <xdr:spPr>
        <a:xfrm>
          <a:off x="11136630" y="409448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80010</xdr:colOff>
      <xdr:row>21</xdr:row>
      <xdr:rowOff>113665</xdr:rowOff>
    </xdr:from>
    <xdr:to>
      <xdr:col>10</xdr:col>
      <xdr:colOff>281940</xdr:colOff>
      <xdr:row>22</xdr:row>
      <xdr:rowOff>67310</xdr:rowOff>
    </xdr:to>
    <xdr:sp>
      <xdr:nvSpPr>
        <xdr:cNvPr id="315" name="等腰三角形 314"/>
        <xdr:cNvSpPr/>
      </xdr:nvSpPr>
      <xdr:spPr>
        <a:xfrm>
          <a:off x="11139170" y="377126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398780</xdr:colOff>
      <xdr:row>21</xdr:row>
      <xdr:rowOff>112395</xdr:rowOff>
    </xdr:from>
    <xdr:to>
      <xdr:col>10</xdr:col>
      <xdr:colOff>600710</xdr:colOff>
      <xdr:row>22</xdr:row>
      <xdr:rowOff>66040</xdr:rowOff>
    </xdr:to>
    <xdr:sp>
      <xdr:nvSpPr>
        <xdr:cNvPr id="316" name="等腰三角形 315"/>
        <xdr:cNvSpPr/>
      </xdr:nvSpPr>
      <xdr:spPr>
        <a:xfrm>
          <a:off x="11457940" y="376999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397510</xdr:colOff>
      <xdr:row>23</xdr:row>
      <xdr:rowOff>99060</xdr:rowOff>
    </xdr:from>
    <xdr:to>
      <xdr:col>10</xdr:col>
      <xdr:colOff>599440</xdr:colOff>
      <xdr:row>24</xdr:row>
      <xdr:rowOff>62230</xdr:rowOff>
    </xdr:to>
    <xdr:sp>
      <xdr:nvSpPr>
        <xdr:cNvPr id="317" name="等腰三角形 316"/>
        <xdr:cNvSpPr/>
      </xdr:nvSpPr>
      <xdr:spPr>
        <a:xfrm>
          <a:off x="11456670" y="409956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77470</xdr:colOff>
      <xdr:row>23</xdr:row>
      <xdr:rowOff>93980</xdr:rowOff>
    </xdr:from>
    <xdr:to>
      <xdr:col>10</xdr:col>
      <xdr:colOff>279400</xdr:colOff>
      <xdr:row>24</xdr:row>
      <xdr:rowOff>57150</xdr:rowOff>
    </xdr:to>
    <xdr:sp>
      <xdr:nvSpPr>
        <xdr:cNvPr id="318" name="等腰三角形 317"/>
        <xdr:cNvSpPr/>
      </xdr:nvSpPr>
      <xdr:spPr>
        <a:xfrm>
          <a:off x="11136630" y="409448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80010</xdr:colOff>
      <xdr:row>21</xdr:row>
      <xdr:rowOff>113665</xdr:rowOff>
    </xdr:from>
    <xdr:to>
      <xdr:col>10</xdr:col>
      <xdr:colOff>281940</xdr:colOff>
      <xdr:row>22</xdr:row>
      <xdr:rowOff>67310</xdr:rowOff>
    </xdr:to>
    <xdr:sp>
      <xdr:nvSpPr>
        <xdr:cNvPr id="319" name="等腰三角形 318"/>
        <xdr:cNvSpPr/>
      </xdr:nvSpPr>
      <xdr:spPr>
        <a:xfrm>
          <a:off x="11139170" y="377126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398780</xdr:colOff>
      <xdr:row>21</xdr:row>
      <xdr:rowOff>112395</xdr:rowOff>
    </xdr:from>
    <xdr:to>
      <xdr:col>10</xdr:col>
      <xdr:colOff>600710</xdr:colOff>
      <xdr:row>22</xdr:row>
      <xdr:rowOff>66040</xdr:rowOff>
    </xdr:to>
    <xdr:sp>
      <xdr:nvSpPr>
        <xdr:cNvPr id="320" name="等腰三角形 319"/>
        <xdr:cNvSpPr/>
      </xdr:nvSpPr>
      <xdr:spPr>
        <a:xfrm>
          <a:off x="11457940" y="376999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397510</xdr:colOff>
      <xdr:row>19</xdr:row>
      <xdr:rowOff>99060</xdr:rowOff>
    </xdr:from>
    <xdr:to>
      <xdr:col>10</xdr:col>
      <xdr:colOff>599440</xdr:colOff>
      <xdr:row>20</xdr:row>
      <xdr:rowOff>62230</xdr:rowOff>
    </xdr:to>
    <xdr:sp>
      <xdr:nvSpPr>
        <xdr:cNvPr id="321" name="等腰三角形 320"/>
        <xdr:cNvSpPr/>
      </xdr:nvSpPr>
      <xdr:spPr>
        <a:xfrm>
          <a:off x="11456670" y="340423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398780</xdr:colOff>
      <xdr:row>17</xdr:row>
      <xdr:rowOff>112395</xdr:rowOff>
    </xdr:from>
    <xdr:to>
      <xdr:col>10</xdr:col>
      <xdr:colOff>600710</xdr:colOff>
      <xdr:row>18</xdr:row>
      <xdr:rowOff>66040</xdr:rowOff>
    </xdr:to>
    <xdr:sp>
      <xdr:nvSpPr>
        <xdr:cNvPr id="324" name="等腰三角形 323"/>
        <xdr:cNvSpPr/>
      </xdr:nvSpPr>
      <xdr:spPr>
        <a:xfrm>
          <a:off x="11457940" y="306514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398780</xdr:colOff>
      <xdr:row>29</xdr:row>
      <xdr:rowOff>112395</xdr:rowOff>
    </xdr:from>
    <xdr:to>
      <xdr:col>10</xdr:col>
      <xdr:colOff>600710</xdr:colOff>
      <xdr:row>30</xdr:row>
      <xdr:rowOff>66040</xdr:rowOff>
    </xdr:to>
    <xdr:sp>
      <xdr:nvSpPr>
        <xdr:cNvPr id="328" name="等腰三角形 327"/>
        <xdr:cNvSpPr/>
      </xdr:nvSpPr>
      <xdr:spPr>
        <a:xfrm>
          <a:off x="11457940" y="51511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398780</xdr:colOff>
      <xdr:row>29</xdr:row>
      <xdr:rowOff>112395</xdr:rowOff>
    </xdr:from>
    <xdr:to>
      <xdr:col>10</xdr:col>
      <xdr:colOff>600710</xdr:colOff>
      <xdr:row>30</xdr:row>
      <xdr:rowOff>66040</xdr:rowOff>
    </xdr:to>
    <xdr:sp>
      <xdr:nvSpPr>
        <xdr:cNvPr id="332" name="等腰三角形 331"/>
        <xdr:cNvSpPr/>
      </xdr:nvSpPr>
      <xdr:spPr>
        <a:xfrm>
          <a:off x="11457940" y="51511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397510</xdr:colOff>
      <xdr:row>27</xdr:row>
      <xdr:rowOff>99060</xdr:rowOff>
    </xdr:from>
    <xdr:to>
      <xdr:col>10</xdr:col>
      <xdr:colOff>599440</xdr:colOff>
      <xdr:row>28</xdr:row>
      <xdr:rowOff>62230</xdr:rowOff>
    </xdr:to>
    <xdr:sp>
      <xdr:nvSpPr>
        <xdr:cNvPr id="333" name="等腰三角形 332"/>
        <xdr:cNvSpPr/>
      </xdr:nvSpPr>
      <xdr:spPr>
        <a:xfrm>
          <a:off x="11456670" y="47948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80010</xdr:colOff>
      <xdr:row>25</xdr:row>
      <xdr:rowOff>113665</xdr:rowOff>
    </xdr:from>
    <xdr:to>
      <xdr:col>10</xdr:col>
      <xdr:colOff>281940</xdr:colOff>
      <xdr:row>26</xdr:row>
      <xdr:rowOff>67310</xdr:rowOff>
    </xdr:to>
    <xdr:sp>
      <xdr:nvSpPr>
        <xdr:cNvPr id="335" name="等腰三角形 334"/>
        <xdr:cNvSpPr/>
      </xdr:nvSpPr>
      <xdr:spPr>
        <a:xfrm>
          <a:off x="11139170" y="44665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398780</xdr:colOff>
      <xdr:row>25</xdr:row>
      <xdr:rowOff>112395</xdr:rowOff>
    </xdr:from>
    <xdr:to>
      <xdr:col>10</xdr:col>
      <xdr:colOff>600710</xdr:colOff>
      <xdr:row>26</xdr:row>
      <xdr:rowOff>66040</xdr:rowOff>
    </xdr:to>
    <xdr:sp>
      <xdr:nvSpPr>
        <xdr:cNvPr id="336" name="等腰三角形 335"/>
        <xdr:cNvSpPr/>
      </xdr:nvSpPr>
      <xdr:spPr>
        <a:xfrm>
          <a:off x="11457940" y="44653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397510</xdr:colOff>
      <xdr:row>23</xdr:row>
      <xdr:rowOff>99060</xdr:rowOff>
    </xdr:from>
    <xdr:to>
      <xdr:col>15</xdr:col>
      <xdr:colOff>599440</xdr:colOff>
      <xdr:row>24</xdr:row>
      <xdr:rowOff>62230</xdr:rowOff>
    </xdr:to>
    <xdr:sp>
      <xdr:nvSpPr>
        <xdr:cNvPr id="337" name="等腰三角形 336"/>
        <xdr:cNvSpPr/>
      </xdr:nvSpPr>
      <xdr:spPr>
        <a:xfrm>
          <a:off x="14885670" y="409956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77470</xdr:colOff>
      <xdr:row>23</xdr:row>
      <xdr:rowOff>93980</xdr:rowOff>
    </xdr:from>
    <xdr:to>
      <xdr:col>15</xdr:col>
      <xdr:colOff>279400</xdr:colOff>
      <xdr:row>24</xdr:row>
      <xdr:rowOff>57150</xdr:rowOff>
    </xdr:to>
    <xdr:sp>
      <xdr:nvSpPr>
        <xdr:cNvPr id="338" name="等腰三角形 337"/>
        <xdr:cNvSpPr/>
      </xdr:nvSpPr>
      <xdr:spPr>
        <a:xfrm>
          <a:off x="14565630" y="409448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80010</xdr:colOff>
      <xdr:row>21</xdr:row>
      <xdr:rowOff>113665</xdr:rowOff>
    </xdr:from>
    <xdr:to>
      <xdr:col>15</xdr:col>
      <xdr:colOff>281940</xdr:colOff>
      <xdr:row>22</xdr:row>
      <xdr:rowOff>67310</xdr:rowOff>
    </xdr:to>
    <xdr:sp>
      <xdr:nvSpPr>
        <xdr:cNvPr id="339" name="等腰三角形 338"/>
        <xdr:cNvSpPr/>
      </xdr:nvSpPr>
      <xdr:spPr>
        <a:xfrm>
          <a:off x="14568170" y="377126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398780</xdr:colOff>
      <xdr:row>21</xdr:row>
      <xdr:rowOff>112395</xdr:rowOff>
    </xdr:from>
    <xdr:to>
      <xdr:col>15</xdr:col>
      <xdr:colOff>600710</xdr:colOff>
      <xdr:row>22</xdr:row>
      <xdr:rowOff>66040</xdr:rowOff>
    </xdr:to>
    <xdr:sp>
      <xdr:nvSpPr>
        <xdr:cNvPr id="340" name="等腰三角形 339"/>
        <xdr:cNvSpPr/>
      </xdr:nvSpPr>
      <xdr:spPr>
        <a:xfrm>
          <a:off x="14886940" y="376999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397510</xdr:colOff>
      <xdr:row>23</xdr:row>
      <xdr:rowOff>99060</xdr:rowOff>
    </xdr:from>
    <xdr:to>
      <xdr:col>15</xdr:col>
      <xdr:colOff>599440</xdr:colOff>
      <xdr:row>24</xdr:row>
      <xdr:rowOff>62230</xdr:rowOff>
    </xdr:to>
    <xdr:sp>
      <xdr:nvSpPr>
        <xdr:cNvPr id="341" name="等腰三角形 340"/>
        <xdr:cNvSpPr/>
      </xdr:nvSpPr>
      <xdr:spPr>
        <a:xfrm>
          <a:off x="14885670" y="409956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77470</xdr:colOff>
      <xdr:row>23</xdr:row>
      <xdr:rowOff>93980</xdr:rowOff>
    </xdr:from>
    <xdr:to>
      <xdr:col>15</xdr:col>
      <xdr:colOff>279400</xdr:colOff>
      <xdr:row>24</xdr:row>
      <xdr:rowOff>57150</xdr:rowOff>
    </xdr:to>
    <xdr:sp>
      <xdr:nvSpPr>
        <xdr:cNvPr id="342" name="等腰三角形 341"/>
        <xdr:cNvSpPr/>
      </xdr:nvSpPr>
      <xdr:spPr>
        <a:xfrm>
          <a:off x="14565630" y="4094480"/>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80010</xdr:colOff>
      <xdr:row>21</xdr:row>
      <xdr:rowOff>113665</xdr:rowOff>
    </xdr:from>
    <xdr:to>
      <xdr:col>15</xdr:col>
      <xdr:colOff>281940</xdr:colOff>
      <xdr:row>22</xdr:row>
      <xdr:rowOff>67310</xdr:rowOff>
    </xdr:to>
    <xdr:sp>
      <xdr:nvSpPr>
        <xdr:cNvPr id="343" name="等腰三角形 342"/>
        <xdr:cNvSpPr/>
      </xdr:nvSpPr>
      <xdr:spPr>
        <a:xfrm>
          <a:off x="14568170" y="377126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398780</xdr:colOff>
      <xdr:row>21</xdr:row>
      <xdr:rowOff>112395</xdr:rowOff>
    </xdr:from>
    <xdr:to>
      <xdr:col>15</xdr:col>
      <xdr:colOff>600710</xdr:colOff>
      <xdr:row>22</xdr:row>
      <xdr:rowOff>66040</xdr:rowOff>
    </xdr:to>
    <xdr:sp>
      <xdr:nvSpPr>
        <xdr:cNvPr id="344" name="等腰三角形 343"/>
        <xdr:cNvSpPr/>
      </xdr:nvSpPr>
      <xdr:spPr>
        <a:xfrm>
          <a:off x="14886940" y="376999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77470</xdr:colOff>
      <xdr:row>19</xdr:row>
      <xdr:rowOff>93980</xdr:rowOff>
    </xdr:from>
    <xdr:to>
      <xdr:col>15</xdr:col>
      <xdr:colOff>279400</xdr:colOff>
      <xdr:row>20</xdr:row>
      <xdr:rowOff>57150</xdr:rowOff>
    </xdr:to>
    <xdr:sp>
      <xdr:nvSpPr>
        <xdr:cNvPr id="346" name="等腰三角形 345"/>
        <xdr:cNvSpPr/>
      </xdr:nvSpPr>
      <xdr:spPr>
        <a:xfrm>
          <a:off x="14565630" y="339915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80010</xdr:colOff>
      <xdr:row>17</xdr:row>
      <xdr:rowOff>113665</xdr:rowOff>
    </xdr:from>
    <xdr:to>
      <xdr:col>15</xdr:col>
      <xdr:colOff>281940</xdr:colOff>
      <xdr:row>18</xdr:row>
      <xdr:rowOff>67310</xdr:rowOff>
    </xdr:to>
    <xdr:sp>
      <xdr:nvSpPr>
        <xdr:cNvPr id="347" name="等腰三角形 346"/>
        <xdr:cNvSpPr/>
      </xdr:nvSpPr>
      <xdr:spPr>
        <a:xfrm>
          <a:off x="14568170" y="306641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80010</xdr:colOff>
      <xdr:row>29</xdr:row>
      <xdr:rowOff>113665</xdr:rowOff>
    </xdr:from>
    <xdr:to>
      <xdr:col>15</xdr:col>
      <xdr:colOff>281940</xdr:colOff>
      <xdr:row>30</xdr:row>
      <xdr:rowOff>67310</xdr:rowOff>
    </xdr:to>
    <xdr:sp>
      <xdr:nvSpPr>
        <xdr:cNvPr id="351" name="等腰三角形 350"/>
        <xdr:cNvSpPr/>
      </xdr:nvSpPr>
      <xdr:spPr>
        <a:xfrm>
          <a:off x="14568170" y="51523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80010</xdr:colOff>
      <xdr:row>29</xdr:row>
      <xdr:rowOff>113665</xdr:rowOff>
    </xdr:from>
    <xdr:to>
      <xdr:col>15</xdr:col>
      <xdr:colOff>281940</xdr:colOff>
      <xdr:row>30</xdr:row>
      <xdr:rowOff>67310</xdr:rowOff>
    </xdr:to>
    <xdr:sp>
      <xdr:nvSpPr>
        <xdr:cNvPr id="355" name="等腰三角形 354"/>
        <xdr:cNvSpPr/>
      </xdr:nvSpPr>
      <xdr:spPr>
        <a:xfrm>
          <a:off x="14568170" y="51523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77470</xdr:colOff>
      <xdr:row>27</xdr:row>
      <xdr:rowOff>93980</xdr:rowOff>
    </xdr:from>
    <xdr:to>
      <xdr:col>15</xdr:col>
      <xdr:colOff>279400</xdr:colOff>
      <xdr:row>28</xdr:row>
      <xdr:rowOff>57150</xdr:rowOff>
    </xdr:to>
    <xdr:sp>
      <xdr:nvSpPr>
        <xdr:cNvPr id="358" name="等腰三角形 357"/>
        <xdr:cNvSpPr/>
      </xdr:nvSpPr>
      <xdr:spPr>
        <a:xfrm>
          <a:off x="14565630" y="47898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80010</xdr:colOff>
      <xdr:row>25</xdr:row>
      <xdr:rowOff>113665</xdr:rowOff>
    </xdr:from>
    <xdr:to>
      <xdr:col>15</xdr:col>
      <xdr:colOff>281940</xdr:colOff>
      <xdr:row>26</xdr:row>
      <xdr:rowOff>67310</xdr:rowOff>
    </xdr:to>
    <xdr:sp>
      <xdr:nvSpPr>
        <xdr:cNvPr id="359" name="等腰三角形 358"/>
        <xdr:cNvSpPr/>
      </xdr:nvSpPr>
      <xdr:spPr>
        <a:xfrm>
          <a:off x="14568170" y="44665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398780</xdr:colOff>
      <xdr:row>25</xdr:row>
      <xdr:rowOff>112395</xdr:rowOff>
    </xdr:from>
    <xdr:to>
      <xdr:col>15</xdr:col>
      <xdr:colOff>600710</xdr:colOff>
      <xdr:row>26</xdr:row>
      <xdr:rowOff>66040</xdr:rowOff>
    </xdr:to>
    <xdr:sp>
      <xdr:nvSpPr>
        <xdr:cNvPr id="360" name="等腰三角形 359"/>
        <xdr:cNvSpPr/>
      </xdr:nvSpPr>
      <xdr:spPr>
        <a:xfrm>
          <a:off x="14886940" y="44653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397510</xdr:colOff>
      <xdr:row>15</xdr:row>
      <xdr:rowOff>99060</xdr:rowOff>
    </xdr:from>
    <xdr:to>
      <xdr:col>12</xdr:col>
      <xdr:colOff>599440</xdr:colOff>
      <xdr:row>16</xdr:row>
      <xdr:rowOff>62230</xdr:rowOff>
    </xdr:to>
    <xdr:sp>
      <xdr:nvSpPr>
        <xdr:cNvPr id="362" name="等腰三角形 361"/>
        <xdr:cNvSpPr/>
      </xdr:nvSpPr>
      <xdr:spPr>
        <a:xfrm>
          <a:off x="12828270" y="26993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77470</xdr:colOff>
      <xdr:row>15</xdr:row>
      <xdr:rowOff>93980</xdr:rowOff>
    </xdr:from>
    <xdr:to>
      <xdr:col>12</xdr:col>
      <xdr:colOff>279400</xdr:colOff>
      <xdr:row>16</xdr:row>
      <xdr:rowOff>57150</xdr:rowOff>
    </xdr:to>
    <xdr:sp>
      <xdr:nvSpPr>
        <xdr:cNvPr id="363" name="等腰三角形 362"/>
        <xdr:cNvSpPr/>
      </xdr:nvSpPr>
      <xdr:spPr>
        <a:xfrm>
          <a:off x="12508230" y="26943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80010</xdr:colOff>
      <xdr:row>13</xdr:row>
      <xdr:rowOff>113665</xdr:rowOff>
    </xdr:from>
    <xdr:to>
      <xdr:col>12</xdr:col>
      <xdr:colOff>281940</xdr:colOff>
      <xdr:row>14</xdr:row>
      <xdr:rowOff>67310</xdr:rowOff>
    </xdr:to>
    <xdr:sp>
      <xdr:nvSpPr>
        <xdr:cNvPr id="364" name="等腰三角形 363"/>
        <xdr:cNvSpPr/>
      </xdr:nvSpPr>
      <xdr:spPr>
        <a:xfrm>
          <a:off x="12510770" y="236156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398780</xdr:colOff>
      <xdr:row>13</xdr:row>
      <xdr:rowOff>112395</xdr:rowOff>
    </xdr:from>
    <xdr:to>
      <xdr:col>12</xdr:col>
      <xdr:colOff>600710</xdr:colOff>
      <xdr:row>14</xdr:row>
      <xdr:rowOff>66040</xdr:rowOff>
    </xdr:to>
    <xdr:sp>
      <xdr:nvSpPr>
        <xdr:cNvPr id="365" name="等腰三角形 364"/>
        <xdr:cNvSpPr/>
      </xdr:nvSpPr>
      <xdr:spPr>
        <a:xfrm>
          <a:off x="12829540" y="236029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397510</xdr:colOff>
      <xdr:row>15</xdr:row>
      <xdr:rowOff>99060</xdr:rowOff>
    </xdr:from>
    <xdr:to>
      <xdr:col>13</xdr:col>
      <xdr:colOff>599440</xdr:colOff>
      <xdr:row>16</xdr:row>
      <xdr:rowOff>62230</xdr:rowOff>
    </xdr:to>
    <xdr:sp>
      <xdr:nvSpPr>
        <xdr:cNvPr id="366" name="等腰三角形 365"/>
        <xdr:cNvSpPr/>
      </xdr:nvSpPr>
      <xdr:spPr>
        <a:xfrm>
          <a:off x="13514070" y="26993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77470</xdr:colOff>
      <xdr:row>15</xdr:row>
      <xdr:rowOff>93980</xdr:rowOff>
    </xdr:from>
    <xdr:to>
      <xdr:col>13</xdr:col>
      <xdr:colOff>279400</xdr:colOff>
      <xdr:row>16</xdr:row>
      <xdr:rowOff>57150</xdr:rowOff>
    </xdr:to>
    <xdr:sp>
      <xdr:nvSpPr>
        <xdr:cNvPr id="367" name="等腰三角形 366"/>
        <xdr:cNvSpPr/>
      </xdr:nvSpPr>
      <xdr:spPr>
        <a:xfrm>
          <a:off x="13194030" y="26943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80010</xdr:colOff>
      <xdr:row>13</xdr:row>
      <xdr:rowOff>113665</xdr:rowOff>
    </xdr:from>
    <xdr:to>
      <xdr:col>13</xdr:col>
      <xdr:colOff>281940</xdr:colOff>
      <xdr:row>14</xdr:row>
      <xdr:rowOff>67310</xdr:rowOff>
    </xdr:to>
    <xdr:sp>
      <xdr:nvSpPr>
        <xdr:cNvPr id="368" name="等腰三角形 367"/>
        <xdr:cNvSpPr/>
      </xdr:nvSpPr>
      <xdr:spPr>
        <a:xfrm>
          <a:off x="13196570" y="236156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398780</xdr:colOff>
      <xdr:row>13</xdr:row>
      <xdr:rowOff>112395</xdr:rowOff>
    </xdr:from>
    <xdr:to>
      <xdr:col>13</xdr:col>
      <xdr:colOff>600710</xdr:colOff>
      <xdr:row>14</xdr:row>
      <xdr:rowOff>66040</xdr:rowOff>
    </xdr:to>
    <xdr:sp>
      <xdr:nvSpPr>
        <xdr:cNvPr id="369" name="等腰三角形 368"/>
        <xdr:cNvSpPr/>
      </xdr:nvSpPr>
      <xdr:spPr>
        <a:xfrm>
          <a:off x="13515340" y="2360295"/>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397510</xdr:colOff>
      <xdr:row>15</xdr:row>
      <xdr:rowOff>99060</xdr:rowOff>
    </xdr:from>
    <xdr:to>
      <xdr:col>14</xdr:col>
      <xdr:colOff>599440</xdr:colOff>
      <xdr:row>16</xdr:row>
      <xdr:rowOff>62230</xdr:rowOff>
    </xdr:to>
    <xdr:sp>
      <xdr:nvSpPr>
        <xdr:cNvPr id="370" name="等腰三角形 369"/>
        <xdr:cNvSpPr/>
      </xdr:nvSpPr>
      <xdr:spPr>
        <a:xfrm>
          <a:off x="14199870" y="26993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77470</xdr:colOff>
      <xdr:row>15</xdr:row>
      <xdr:rowOff>93980</xdr:rowOff>
    </xdr:from>
    <xdr:to>
      <xdr:col>14</xdr:col>
      <xdr:colOff>279400</xdr:colOff>
      <xdr:row>16</xdr:row>
      <xdr:rowOff>57150</xdr:rowOff>
    </xdr:to>
    <xdr:sp>
      <xdr:nvSpPr>
        <xdr:cNvPr id="371" name="等腰三角形 370"/>
        <xdr:cNvSpPr/>
      </xdr:nvSpPr>
      <xdr:spPr>
        <a:xfrm>
          <a:off x="13879830" y="26943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397510</xdr:colOff>
      <xdr:row>15</xdr:row>
      <xdr:rowOff>99060</xdr:rowOff>
    </xdr:from>
    <xdr:to>
      <xdr:col>11</xdr:col>
      <xdr:colOff>599440</xdr:colOff>
      <xdr:row>16</xdr:row>
      <xdr:rowOff>62230</xdr:rowOff>
    </xdr:to>
    <xdr:sp>
      <xdr:nvSpPr>
        <xdr:cNvPr id="374" name="等腰三角形 373"/>
        <xdr:cNvSpPr/>
      </xdr:nvSpPr>
      <xdr:spPr>
        <a:xfrm>
          <a:off x="12142470" y="269938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77470</xdr:colOff>
      <xdr:row>15</xdr:row>
      <xdr:rowOff>93980</xdr:rowOff>
    </xdr:from>
    <xdr:to>
      <xdr:col>11</xdr:col>
      <xdr:colOff>279400</xdr:colOff>
      <xdr:row>16</xdr:row>
      <xdr:rowOff>57150</xdr:rowOff>
    </xdr:to>
    <xdr:sp>
      <xdr:nvSpPr>
        <xdr:cNvPr id="375" name="等腰三角形 374"/>
        <xdr:cNvSpPr/>
      </xdr:nvSpPr>
      <xdr:spPr>
        <a:xfrm>
          <a:off x="11822430" y="2694305"/>
          <a:ext cx="201930" cy="134620"/>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80010</xdr:colOff>
      <xdr:row>33</xdr:row>
      <xdr:rowOff>113665</xdr:rowOff>
    </xdr:from>
    <xdr:to>
      <xdr:col>12</xdr:col>
      <xdr:colOff>281940</xdr:colOff>
      <xdr:row>34</xdr:row>
      <xdr:rowOff>67310</xdr:rowOff>
    </xdr:to>
    <xdr:sp>
      <xdr:nvSpPr>
        <xdr:cNvPr id="389" name="等腰三角形 388"/>
        <xdr:cNvSpPr/>
      </xdr:nvSpPr>
      <xdr:spPr>
        <a:xfrm>
          <a:off x="12510770" y="58381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398780</xdr:colOff>
      <xdr:row>33</xdr:row>
      <xdr:rowOff>112395</xdr:rowOff>
    </xdr:from>
    <xdr:to>
      <xdr:col>12</xdr:col>
      <xdr:colOff>600710</xdr:colOff>
      <xdr:row>34</xdr:row>
      <xdr:rowOff>66040</xdr:rowOff>
    </xdr:to>
    <xdr:sp>
      <xdr:nvSpPr>
        <xdr:cNvPr id="390" name="等腰三角形 389"/>
        <xdr:cNvSpPr/>
      </xdr:nvSpPr>
      <xdr:spPr>
        <a:xfrm>
          <a:off x="12829540" y="58369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80010</xdr:colOff>
      <xdr:row>33</xdr:row>
      <xdr:rowOff>113665</xdr:rowOff>
    </xdr:from>
    <xdr:to>
      <xdr:col>13</xdr:col>
      <xdr:colOff>281940</xdr:colOff>
      <xdr:row>34</xdr:row>
      <xdr:rowOff>67310</xdr:rowOff>
    </xdr:to>
    <xdr:sp>
      <xdr:nvSpPr>
        <xdr:cNvPr id="393" name="等腰三角形 392"/>
        <xdr:cNvSpPr/>
      </xdr:nvSpPr>
      <xdr:spPr>
        <a:xfrm>
          <a:off x="13196570" y="583819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398780</xdr:colOff>
      <xdr:row>33</xdr:row>
      <xdr:rowOff>112395</xdr:rowOff>
    </xdr:from>
    <xdr:to>
      <xdr:col>13</xdr:col>
      <xdr:colOff>600710</xdr:colOff>
      <xdr:row>34</xdr:row>
      <xdr:rowOff>66040</xdr:rowOff>
    </xdr:to>
    <xdr:sp>
      <xdr:nvSpPr>
        <xdr:cNvPr id="394" name="等腰三角形 393"/>
        <xdr:cNvSpPr/>
      </xdr:nvSpPr>
      <xdr:spPr>
        <a:xfrm>
          <a:off x="13515340" y="5836920"/>
          <a:ext cx="201930" cy="125095"/>
        </a:xfrm>
        <a:prstGeom prst="triangl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50800</xdr:colOff>
      <xdr:row>17</xdr:row>
      <xdr:rowOff>45085</xdr:rowOff>
    </xdr:from>
    <xdr:to>
      <xdr:col>12</xdr:col>
      <xdr:colOff>640080</xdr:colOff>
      <xdr:row>20</xdr:row>
      <xdr:rowOff>122555</xdr:rowOff>
    </xdr:to>
    <xdr:sp>
      <xdr:nvSpPr>
        <xdr:cNvPr id="412" name="矩形 411"/>
        <xdr:cNvSpPr/>
      </xdr:nvSpPr>
      <xdr:spPr>
        <a:xfrm>
          <a:off x="12481560" y="2997835"/>
          <a:ext cx="589280" cy="601345"/>
        </a:xfrm>
        <a:prstGeom prst="rect">
          <a:avLst/>
        </a:prstGeom>
        <a:ln w="12700" cap="flat" cmpd="sng" algn="ctr">
          <a:solidFill>
            <a:srgbClr val="FF0000"/>
          </a:solidFill>
          <a:prstDash val="dash"/>
          <a:miter lim="800000"/>
        </a:ln>
        <a:extLst>
          <a:ext uri="{909E8E84-426E-40DD-AFC4-6F175D3DCCD1}">
            <a14:hiddenFill xmlns:a14="http://schemas.microsoft.com/office/drawing/2010/main">
              <a:solidFill>
                <a:schemeClr val="accent1"/>
              </a:solidFill>
            </a14:hiddenFill>
          </a:ext>
        </a:extLst>
      </xdr:spPr>
      <xdr:style>
        <a:lnRef idx="0">
          <a:schemeClr val="accent1"/>
        </a:lnRef>
        <a:fillRef idx="0">
          <a:srgbClr val="FFFFFF"/>
        </a:fillRef>
        <a:effectRef idx="0">
          <a:srgbClr val="FFFFFF"/>
        </a:effectRef>
        <a:fontRef idx="minor">
          <a:schemeClr val="tx1"/>
        </a:fontRef>
      </xdr:style>
      <xdr:txBody>
        <a:bodyPr vertOverflow="clip" horzOverflow="clip" wrap="square" rtlCol="0" anchor="t"/>
        <a:p>
          <a:pPr algn="l"/>
          <a:endParaRPr lang="zh-CN" altLang="en-US" sz="1100"/>
        </a:p>
      </xdr:txBody>
    </xdr: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2</xdr:col>
      <xdr:colOff>838200</xdr:colOff>
      <xdr:row>13</xdr:row>
      <xdr:rowOff>85725</xdr:rowOff>
    </xdr:from>
    <xdr:to>
      <xdr:col>11</xdr:col>
      <xdr:colOff>456565</xdr:colOff>
      <xdr:row>34</xdr:row>
      <xdr:rowOff>27940</xdr:rowOff>
    </xdr:to>
    <xdr:grpSp>
      <xdr:nvGrpSpPr>
        <xdr:cNvPr id="10" name="组合 9"/>
        <xdr:cNvGrpSpPr/>
      </xdr:nvGrpSpPr>
      <xdr:grpSpPr>
        <a:xfrm>
          <a:off x="2209800" y="2314575"/>
          <a:ext cx="8638540" cy="3542665"/>
          <a:chOff x="3465" y="3630"/>
          <a:chExt cx="13604" cy="5579"/>
        </a:xfrm>
      </xdr:grpSpPr>
      <xdr:sp>
        <xdr:nvSpPr>
          <xdr:cNvPr id="2" name="流程图: 联系 1"/>
          <xdr:cNvSpPr/>
        </xdr:nvSpPr>
        <xdr:spPr>
          <a:xfrm>
            <a:off x="3495" y="4275"/>
            <a:ext cx="6585" cy="1815"/>
          </a:xfrm>
          <a:prstGeom prst="flowChartConnector">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zh-CN" altLang="en-US" sz="1100"/>
          </a:p>
        </xdr:txBody>
      </xdr:sp>
      <xdr:sp>
        <xdr:nvSpPr>
          <xdr:cNvPr id="3" name="流程图: 联系 2"/>
          <xdr:cNvSpPr/>
        </xdr:nvSpPr>
        <xdr:spPr>
          <a:xfrm>
            <a:off x="10395" y="5190"/>
            <a:ext cx="6585" cy="1815"/>
          </a:xfrm>
          <a:prstGeom prst="flowChartConnector">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4" name="直角上箭头 3"/>
          <xdr:cNvSpPr/>
        </xdr:nvSpPr>
        <xdr:spPr>
          <a:xfrm rot="10800000" flipH="1">
            <a:off x="3465" y="3630"/>
            <a:ext cx="3585" cy="1230"/>
          </a:xfrm>
          <a:prstGeom prst="bentUpArrow">
            <a:avLst/>
          </a:prstGeom>
          <a:solidFill>
            <a:schemeClr val="accent2"/>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zh-CN" altLang="en-US" sz="1100"/>
          </a:p>
        </xdr:txBody>
      </xdr:sp>
      <xdr:cxnSp>
        <xdr:nvCxnSpPr>
          <xdr:cNvPr id="6" name="直接箭头连接符 5"/>
          <xdr:cNvCxnSpPr/>
        </xdr:nvCxnSpPr>
        <xdr:spPr>
          <a:xfrm>
            <a:off x="10290" y="5160"/>
            <a:ext cx="0" cy="1020"/>
          </a:xfrm>
          <a:prstGeom prst="straightConnector1">
            <a:avLst/>
          </a:prstGeom>
          <a:ln w="38100">
            <a:solidFill>
              <a:srgbClr val="FF0000"/>
            </a:solidFill>
            <a:headEnd type="arrow"/>
            <a:tailEnd type="arrow"/>
          </a:ln>
        </xdr:spPr>
        <xdr:style>
          <a:lnRef idx="2">
            <a:schemeClr val="accent1"/>
          </a:lnRef>
          <a:fillRef idx="0">
            <a:srgbClr val="FFFFFF"/>
          </a:fillRef>
          <a:effectRef idx="0">
            <a:srgbClr val="FFFFFF"/>
          </a:effectRef>
          <a:fontRef idx="minor">
            <a:schemeClr val="tx1"/>
          </a:fontRef>
        </xdr:style>
      </xdr:cxnSp>
      <xdr:sp>
        <xdr:nvSpPr>
          <xdr:cNvPr id="7" name="流程图: 联系 6"/>
          <xdr:cNvSpPr/>
        </xdr:nvSpPr>
        <xdr:spPr>
          <a:xfrm>
            <a:off x="10485" y="4230"/>
            <a:ext cx="6585" cy="1815"/>
          </a:xfrm>
          <a:prstGeom prst="flowChartConnector">
            <a:avLst/>
          </a:prstGeom>
          <a:solidFill>
            <a:srgbClr val="00B050"/>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5" name="直角上箭头 4"/>
          <xdr:cNvSpPr/>
        </xdr:nvSpPr>
        <xdr:spPr>
          <a:xfrm rot="10800000" flipH="1">
            <a:off x="10320" y="3735"/>
            <a:ext cx="3585" cy="1230"/>
          </a:xfrm>
          <a:prstGeom prst="bentUpArrow">
            <a:avLst/>
          </a:prstGeom>
          <a:solidFill>
            <a:schemeClr val="accent2"/>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8" name="流程图: 联系 7"/>
          <xdr:cNvSpPr/>
        </xdr:nvSpPr>
        <xdr:spPr>
          <a:xfrm>
            <a:off x="6690" y="7395"/>
            <a:ext cx="6585" cy="1815"/>
          </a:xfrm>
          <a:prstGeom prst="flowChartConnector">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xnSp>
        <xdr:nvCxnSpPr>
          <xdr:cNvPr id="9" name="直接箭头连接符 8"/>
          <xdr:cNvCxnSpPr>
            <a:endCxn id="8" idx="2"/>
          </xdr:cNvCxnSpPr>
        </xdr:nvCxnSpPr>
        <xdr:spPr>
          <a:xfrm>
            <a:off x="6690" y="5235"/>
            <a:ext cx="0" cy="3068"/>
          </a:xfrm>
          <a:prstGeom prst="straightConnector1">
            <a:avLst/>
          </a:prstGeom>
          <a:ln w="38100">
            <a:solidFill>
              <a:srgbClr val="FF0000"/>
            </a:solidFill>
            <a:headEnd type="arrow"/>
            <a:tailEnd type="arrow"/>
          </a:ln>
        </xdr:spPr>
        <xdr:style>
          <a:lnRef idx="2">
            <a:schemeClr val="accent1"/>
          </a:lnRef>
          <a:fillRef idx="0">
            <a:srgbClr val="FFFFFF"/>
          </a:fillRef>
          <a:effectRef idx="0">
            <a:srgbClr val="FFFFFF"/>
          </a:effectRef>
          <a:fontRef idx="minor">
            <a:schemeClr val="tx1"/>
          </a:fontRef>
        </xdr:style>
      </xdr:cxnSp>
    </xdr:grpSp>
    <xdr:clientData/>
  </xdr:twoCellAnchor>
  <xdr:twoCellAnchor editAs="oneCell">
    <xdr:from>
      <xdr:col>10</xdr:col>
      <xdr:colOff>92075</xdr:colOff>
      <xdr:row>41</xdr:row>
      <xdr:rowOff>111125</xdr:rowOff>
    </xdr:from>
    <xdr:to>
      <xdr:col>18</xdr:col>
      <xdr:colOff>266700</xdr:colOff>
      <xdr:row>69</xdr:row>
      <xdr:rowOff>28575</xdr:rowOff>
    </xdr:to>
    <xdr:pic>
      <xdr:nvPicPr>
        <xdr:cNvPr id="11" name="图片 10"/>
        <xdr:cNvPicPr>
          <a:picLocks noChangeAspect="1"/>
        </xdr:cNvPicPr>
      </xdr:nvPicPr>
      <xdr:blipFill>
        <a:blip r:embed="rId1"/>
        <a:stretch>
          <a:fillRect/>
        </a:stretch>
      </xdr:blipFill>
      <xdr:spPr>
        <a:xfrm>
          <a:off x="9798050" y="7140575"/>
          <a:ext cx="11347450" cy="4718050"/>
        </a:xfrm>
        <a:prstGeom prst="rect">
          <a:avLst/>
        </a:prstGeom>
        <a:noFill/>
        <a:ln w="9525">
          <a:noFill/>
        </a:ln>
      </xdr:spPr>
    </xdr:pic>
    <xdr:clientData/>
  </xdr:twoCellAnchor>
  <xdr:twoCellAnchor editAs="oneCell">
    <xdr:from>
      <xdr:col>0</xdr:col>
      <xdr:colOff>635</xdr:colOff>
      <xdr:row>42</xdr:row>
      <xdr:rowOff>27940</xdr:rowOff>
    </xdr:from>
    <xdr:to>
      <xdr:col>12</xdr:col>
      <xdr:colOff>178435</xdr:colOff>
      <xdr:row>69</xdr:row>
      <xdr:rowOff>142875</xdr:rowOff>
    </xdr:to>
    <xdr:pic>
      <xdr:nvPicPr>
        <xdr:cNvPr id="12" name="图片 11"/>
        <xdr:cNvPicPr>
          <a:picLocks noChangeAspect="1"/>
        </xdr:cNvPicPr>
      </xdr:nvPicPr>
      <xdr:blipFill>
        <a:blip r:embed="rId2"/>
        <a:stretch>
          <a:fillRect/>
        </a:stretch>
      </xdr:blipFill>
      <xdr:spPr>
        <a:xfrm>
          <a:off x="635" y="7228840"/>
          <a:ext cx="11255375" cy="474408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0</xdr:col>
      <xdr:colOff>275590</xdr:colOff>
      <xdr:row>5</xdr:row>
      <xdr:rowOff>47625</xdr:rowOff>
    </xdr:from>
    <xdr:to>
      <xdr:col>3</xdr:col>
      <xdr:colOff>161290</xdr:colOff>
      <xdr:row>23</xdr:row>
      <xdr:rowOff>152400</xdr:rowOff>
    </xdr:to>
    <xdr:grpSp>
      <xdr:nvGrpSpPr>
        <xdr:cNvPr id="11" name="组合 10"/>
        <xdr:cNvGrpSpPr/>
      </xdr:nvGrpSpPr>
      <xdr:grpSpPr>
        <a:xfrm>
          <a:off x="275590" y="904875"/>
          <a:ext cx="2581275" cy="3190875"/>
          <a:chOff x="5799" y="3019"/>
          <a:chExt cx="3047" cy="5006"/>
        </a:xfrm>
      </xdr:grpSpPr>
      <xdr:sp>
        <xdr:nvSpPr>
          <xdr:cNvPr id="4" name="椭圆 3"/>
          <xdr:cNvSpPr/>
        </xdr:nvSpPr>
        <xdr:spPr>
          <a:xfrm>
            <a:off x="7786" y="6635"/>
            <a:ext cx="540" cy="479"/>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5" name="椭圆 4"/>
          <xdr:cNvSpPr/>
        </xdr:nvSpPr>
        <xdr:spPr>
          <a:xfrm>
            <a:off x="8310" y="7545"/>
            <a:ext cx="536" cy="480"/>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7" name="椭圆 6"/>
          <xdr:cNvSpPr/>
        </xdr:nvSpPr>
        <xdr:spPr>
          <a:xfrm>
            <a:off x="5799" y="3019"/>
            <a:ext cx="540" cy="479"/>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8" name="椭圆 7"/>
          <xdr:cNvSpPr/>
        </xdr:nvSpPr>
        <xdr:spPr>
          <a:xfrm>
            <a:off x="6322" y="3929"/>
            <a:ext cx="536" cy="478"/>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xnSp>
        <xdr:nvCxnSpPr>
          <xdr:cNvPr id="9" name="直接箭头连接符 8"/>
          <xdr:cNvCxnSpPr/>
        </xdr:nvCxnSpPr>
        <xdr:spPr>
          <a:xfrm flipH="1" flipV="1">
            <a:off x="6082" y="3259"/>
            <a:ext cx="2501" cy="4520"/>
          </a:xfrm>
          <a:prstGeom prst="straightConnector1">
            <a:avLst/>
          </a:prstGeom>
          <a:ln w="12700" cap="flat" cmpd="sng" algn="ctr">
            <a:solidFill>
              <a:srgbClr val="FF0000"/>
            </a:solidFill>
            <a:prstDash val="dash"/>
            <a:miter lim="800000"/>
            <a:headEnd type="arrow" w="med" len="med"/>
            <a:tailEnd type="arrow" w="med" len="med"/>
          </a:ln>
        </xdr:spPr>
        <xdr:style>
          <a:lnRef idx="0">
            <a:schemeClr val="accent1"/>
          </a:lnRef>
          <a:fillRef idx="0">
            <a:srgbClr val="FFFFFF"/>
          </a:fillRef>
          <a:effectRef idx="0">
            <a:srgbClr val="FFFFFF"/>
          </a:effectRef>
          <a:fontRef idx="minor">
            <a:schemeClr val="tx1"/>
          </a:fontRef>
        </xdr:style>
      </xdr:cxnSp>
    </xdr:grpSp>
    <xdr:clientData/>
  </xdr:twoCellAnchor>
  <xdr:twoCellAnchor>
    <xdr:from>
      <xdr:col>3</xdr:col>
      <xdr:colOff>9525</xdr:colOff>
      <xdr:row>4</xdr:row>
      <xdr:rowOff>1905</xdr:rowOff>
    </xdr:from>
    <xdr:to>
      <xdr:col>3</xdr:col>
      <xdr:colOff>12700</xdr:colOff>
      <xdr:row>22</xdr:row>
      <xdr:rowOff>139065</xdr:rowOff>
    </xdr:to>
    <xdr:cxnSp>
      <xdr:nvCxnSpPr>
        <xdr:cNvPr id="10" name="直接连接符 9"/>
        <xdr:cNvCxnSpPr/>
      </xdr:nvCxnSpPr>
      <xdr:spPr>
        <a:xfrm flipH="1" flipV="1">
          <a:off x="2705100" y="687705"/>
          <a:ext cx="3175" cy="3223260"/>
        </a:xfrm>
        <a:prstGeom prst="line">
          <a:avLst/>
        </a:prstGeom>
        <a:ln>
          <a:solidFill>
            <a:srgbClr val="00B050"/>
          </a:solidFill>
        </a:ln>
      </xdr:spPr>
      <xdr:style>
        <a:lnRef idx="2">
          <a:schemeClr val="accent1"/>
        </a:lnRef>
        <a:fillRef idx="0">
          <a:srgbClr val="FFFFFF"/>
        </a:fillRef>
        <a:effectRef idx="0">
          <a:srgbClr val="FFFFFF"/>
        </a:effectRef>
        <a:fontRef idx="minor">
          <a:schemeClr val="tx1"/>
        </a:fontRef>
      </xdr:style>
    </xdr:cxnSp>
    <xdr:clientData/>
  </xdr:twoCellAnchor>
  <xdr:twoCellAnchor>
    <xdr:from>
      <xdr:col>2</xdr:col>
      <xdr:colOff>506730</xdr:colOff>
      <xdr:row>3</xdr:row>
      <xdr:rowOff>62865</xdr:rowOff>
    </xdr:from>
    <xdr:to>
      <xdr:col>5</xdr:col>
      <xdr:colOff>392430</xdr:colOff>
      <xdr:row>21</xdr:row>
      <xdr:rowOff>167640</xdr:rowOff>
    </xdr:to>
    <xdr:grpSp>
      <xdr:nvGrpSpPr>
        <xdr:cNvPr id="12" name="组合 11"/>
        <xdr:cNvGrpSpPr/>
      </xdr:nvGrpSpPr>
      <xdr:grpSpPr>
        <a:xfrm>
          <a:off x="2516505" y="577215"/>
          <a:ext cx="2305050" cy="3190875"/>
          <a:chOff x="5799" y="3019"/>
          <a:chExt cx="3047" cy="5006"/>
        </a:xfrm>
      </xdr:grpSpPr>
      <xdr:sp>
        <xdr:nvSpPr>
          <xdr:cNvPr id="13" name="椭圆 12"/>
          <xdr:cNvSpPr/>
        </xdr:nvSpPr>
        <xdr:spPr>
          <a:xfrm>
            <a:off x="7786" y="6635"/>
            <a:ext cx="540" cy="479"/>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14" name="椭圆 13"/>
          <xdr:cNvSpPr/>
        </xdr:nvSpPr>
        <xdr:spPr>
          <a:xfrm>
            <a:off x="8310" y="7545"/>
            <a:ext cx="536" cy="480"/>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15" name="椭圆 14"/>
          <xdr:cNvSpPr/>
        </xdr:nvSpPr>
        <xdr:spPr>
          <a:xfrm>
            <a:off x="5799" y="3019"/>
            <a:ext cx="540" cy="479"/>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16" name="椭圆 15"/>
          <xdr:cNvSpPr/>
        </xdr:nvSpPr>
        <xdr:spPr>
          <a:xfrm>
            <a:off x="6322" y="3929"/>
            <a:ext cx="536" cy="478"/>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xnSp>
        <xdr:nvCxnSpPr>
          <xdr:cNvPr id="17" name="直接箭头连接符 16"/>
          <xdr:cNvCxnSpPr/>
        </xdr:nvCxnSpPr>
        <xdr:spPr>
          <a:xfrm flipH="1" flipV="1">
            <a:off x="6082" y="3259"/>
            <a:ext cx="2501" cy="4520"/>
          </a:xfrm>
          <a:prstGeom prst="straightConnector1">
            <a:avLst/>
          </a:prstGeom>
          <a:ln w="12700" cap="flat" cmpd="sng" algn="ctr">
            <a:solidFill>
              <a:srgbClr val="FF0000"/>
            </a:solidFill>
            <a:prstDash val="dash"/>
            <a:miter lim="800000"/>
            <a:headEnd type="arrow" w="med" len="med"/>
            <a:tailEnd type="arrow" w="med" len="med"/>
          </a:ln>
        </xdr:spPr>
        <xdr:style>
          <a:lnRef idx="0">
            <a:schemeClr val="accent1"/>
          </a:lnRef>
          <a:fillRef idx="0">
            <a:srgbClr val="FFFFFF"/>
          </a:fillRef>
          <a:effectRef idx="0">
            <a:srgbClr val="FFFFFF"/>
          </a:effectRef>
          <a:fontRef idx="minor">
            <a:schemeClr val="tx1"/>
          </a:fontRef>
        </xdr:style>
      </xdr:cxnSp>
    </xdr:grpSp>
    <xdr:clientData/>
  </xdr:twoCellAnchor>
  <xdr:twoCellAnchor>
    <xdr:from>
      <xdr:col>2</xdr:col>
      <xdr:colOff>274637</xdr:colOff>
      <xdr:row>7</xdr:row>
      <xdr:rowOff>83502</xdr:rowOff>
    </xdr:from>
    <xdr:to>
      <xdr:col>3</xdr:col>
      <xdr:colOff>569912</xdr:colOff>
      <xdr:row>12</xdr:row>
      <xdr:rowOff>69532</xdr:rowOff>
    </xdr:to>
    <xdr:sp>
      <xdr:nvSpPr>
        <xdr:cNvPr id="18" name="弧形 17"/>
        <xdr:cNvSpPr/>
      </xdr:nvSpPr>
      <xdr:spPr>
        <a:xfrm rot="5940000">
          <a:off x="2352675" y="1214120"/>
          <a:ext cx="843280" cy="981075"/>
        </a:xfrm>
        <a:prstGeom prst="arc">
          <a:avLst/>
        </a:prstGeom>
      </xdr:spPr>
      <xdr:style>
        <a:lnRef idx="2">
          <a:schemeClr val="accent1"/>
        </a:lnRef>
        <a:fillRef idx="0">
          <a:srgbClr val="FFFFFF"/>
        </a:fillRef>
        <a:effectRef idx="0">
          <a:srgbClr val="FFFFFF"/>
        </a:effectRef>
        <a:fontRef idx="minor">
          <a:schemeClr val="tx1"/>
        </a:fontRef>
      </xdr:style>
      <xdr:txBody>
        <a:bodyPr vertOverflow="clip" horzOverflow="clip" wrap="square" rtlCol="0" anchor="t"/>
        <a:p>
          <a:pPr algn="l"/>
          <a:endParaRPr lang="zh-CN" altLang="en-US" sz="1100"/>
        </a:p>
      </xdr:txBody>
    </xdr:sp>
    <xdr:clientData/>
  </xdr:twoCellAnchor>
  <xdr:twoCellAnchor>
    <xdr:from>
      <xdr:col>0</xdr:col>
      <xdr:colOff>455930</xdr:colOff>
      <xdr:row>6</xdr:row>
      <xdr:rowOff>29210</xdr:rowOff>
    </xdr:from>
    <xdr:to>
      <xdr:col>3</xdr:col>
      <xdr:colOff>0</xdr:colOff>
      <xdr:row>6</xdr:row>
      <xdr:rowOff>35560</xdr:rowOff>
    </xdr:to>
    <xdr:cxnSp>
      <xdr:nvCxnSpPr>
        <xdr:cNvPr id="19" name="直接箭头连接符 18"/>
        <xdr:cNvCxnSpPr/>
      </xdr:nvCxnSpPr>
      <xdr:spPr>
        <a:xfrm>
          <a:off x="455930" y="1057910"/>
          <a:ext cx="2239645" cy="6350"/>
        </a:xfrm>
        <a:prstGeom prst="straightConnector1">
          <a:avLst/>
        </a:prstGeom>
        <a:ln>
          <a:solidFill>
            <a:srgbClr val="FFC000"/>
          </a:solidFill>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2</xdr:col>
      <xdr:colOff>677545</xdr:colOff>
      <xdr:row>4</xdr:row>
      <xdr:rowOff>35560</xdr:rowOff>
    </xdr:from>
    <xdr:to>
      <xdr:col>2</xdr:col>
      <xdr:colOff>678180</xdr:colOff>
      <xdr:row>6</xdr:row>
      <xdr:rowOff>35560</xdr:rowOff>
    </xdr:to>
    <xdr:cxnSp>
      <xdr:nvCxnSpPr>
        <xdr:cNvPr id="20" name="直接箭头连接符 19"/>
        <xdr:cNvCxnSpPr/>
      </xdr:nvCxnSpPr>
      <xdr:spPr>
        <a:xfrm flipV="1">
          <a:off x="2687320" y="721360"/>
          <a:ext cx="635" cy="342900"/>
        </a:xfrm>
        <a:prstGeom prst="straightConnector1">
          <a:avLst/>
        </a:prstGeom>
        <a:ln>
          <a:solidFill>
            <a:srgbClr val="FFC000"/>
          </a:solidFill>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0</xdr:col>
      <xdr:colOff>508635</xdr:colOff>
      <xdr:row>4</xdr:row>
      <xdr:rowOff>68580</xdr:rowOff>
    </xdr:from>
    <xdr:to>
      <xdr:col>3</xdr:col>
      <xdr:colOff>0</xdr:colOff>
      <xdr:row>6</xdr:row>
      <xdr:rowOff>29210</xdr:rowOff>
    </xdr:to>
    <xdr:cxnSp>
      <xdr:nvCxnSpPr>
        <xdr:cNvPr id="21" name="直接箭头连接符 20"/>
        <xdr:cNvCxnSpPr/>
      </xdr:nvCxnSpPr>
      <xdr:spPr>
        <a:xfrm flipV="1">
          <a:off x="508635" y="754380"/>
          <a:ext cx="2186940" cy="303530"/>
        </a:xfrm>
        <a:prstGeom prst="straightConnector1">
          <a:avLst/>
        </a:prstGeom>
        <a:ln>
          <a:solidFill>
            <a:srgbClr val="FFC000"/>
          </a:solidFill>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2</xdr:col>
      <xdr:colOff>31750</xdr:colOff>
      <xdr:row>4</xdr:row>
      <xdr:rowOff>102870</xdr:rowOff>
    </xdr:from>
    <xdr:to>
      <xdr:col>2</xdr:col>
      <xdr:colOff>414020</xdr:colOff>
      <xdr:row>6</xdr:row>
      <xdr:rowOff>106680</xdr:rowOff>
    </xdr:to>
    <xdr:sp>
      <xdr:nvSpPr>
        <xdr:cNvPr id="22" name="弧形 21"/>
        <xdr:cNvSpPr/>
      </xdr:nvSpPr>
      <xdr:spPr>
        <a:xfrm rot="2460000">
          <a:off x="2041525" y="788670"/>
          <a:ext cx="382270" cy="346710"/>
        </a:xfrm>
        <a:prstGeom prst="arc">
          <a:avLst/>
        </a:prstGeom>
        <a:ln>
          <a:solidFill>
            <a:srgbClr val="FFC000"/>
          </a:solidFill>
        </a:ln>
      </xdr:spPr>
      <xdr:style>
        <a:lnRef idx="2">
          <a:schemeClr val="accent1"/>
        </a:lnRef>
        <a:fillRef idx="0">
          <a:srgbClr val="FFFFFF"/>
        </a:fillRef>
        <a:effectRef idx="0">
          <a:srgbClr val="FFFFFF"/>
        </a:effectRef>
        <a:fontRef idx="minor">
          <a:schemeClr val="tx1"/>
        </a:fontRef>
      </xdr:style>
      <xdr:txBody>
        <a:bodyPr vertOverflow="clip" horzOverflow="clip" wrap="square"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zh-CN" altLang="en-US" sz="1100"/>
        </a:p>
      </xdr:txBody>
    </xdr:sp>
    <xdr:clientData/>
  </xdr:twoCellAnchor>
  <xdr:twoCellAnchor>
    <xdr:from>
      <xdr:col>2</xdr:col>
      <xdr:colOff>455930</xdr:colOff>
      <xdr:row>13</xdr:row>
      <xdr:rowOff>147320</xdr:rowOff>
    </xdr:from>
    <xdr:to>
      <xdr:col>3</xdr:col>
      <xdr:colOff>264795</xdr:colOff>
      <xdr:row>15</xdr:row>
      <xdr:rowOff>57785</xdr:rowOff>
    </xdr:to>
    <xdr:sp>
      <xdr:nvSpPr>
        <xdr:cNvPr id="23" name="文本框 22"/>
        <xdr:cNvSpPr txBox="1"/>
      </xdr:nvSpPr>
      <xdr:spPr>
        <a:xfrm>
          <a:off x="2465705" y="2376170"/>
          <a:ext cx="494665" cy="2533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zh-CN" altLang="en-US" sz="1100"/>
            <a:t>光口</a:t>
          </a:r>
          <a:endParaRPr lang="zh-CN" altLang="en-US" sz="1100"/>
        </a:p>
      </xdr:txBody>
    </xdr:sp>
    <xdr:clientData/>
  </xdr:twoCellAnchor>
  <xdr:twoCellAnchor>
    <xdr:from>
      <xdr:col>1</xdr:col>
      <xdr:colOff>292100</xdr:colOff>
      <xdr:row>13</xdr:row>
      <xdr:rowOff>133985</xdr:rowOff>
    </xdr:from>
    <xdr:to>
      <xdr:col>2</xdr:col>
      <xdr:colOff>100965</xdr:colOff>
      <xdr:row>15</xdr:row>
      <xdr:rowOff>44450</xdr:rowOff>
    </xdr:to>
    <xdr:sp>
      <xdr:nvSpPr>
        <xdr:cNvPr id="24" name="文本框 23"/>
        <xdr:cNvSpPr txBox="1"/>
      </xdr:nvSpPr>
      <xdr:spPr>
        <a:xfrm>
          <a:off x="1254125" y="2362835"/>
          <a:ext cx="856615" cy="2533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FA</a:t>
          </a:r>
          <a:endParaRPr lang="en-US" altLang="zh-CN" sz="1100"/>
        </a:p>
      </xdr:txBody>
    </xdr:sp>
    <xdr:clientData/>
  </xdr:twoCellAnchor>
  <xdr:twoCellAnchor>
    <xdr:from>
      <xdr:col>4</xdr:col>
      <xdr:colOff>186055</xdr:colOff>
      <xdr:row>44</xdr:row>
      <xdr:rowOff>143510</xdr:rowOff>
    </xdr:from>
    <xdr:to>
      <xdr:col>5</xdr:col>
      <xdr:colOff>173990</xdr:colOff>
      <xdr:row>50</xdr:row>
      <xdr:rowOff>0</xdr:rowOff>
    </xdr:to>
    <xdr:grpSp>
      <xdr:nvGrpSpPr>
        <xdr:cNvPr id="37" name="组合 36"/>
        <xdr:cNvGrpSpPr/>
      </xdr:nvGrpSpPr>
      <xdr:grpSpPr>
        <a:xfrm>
          <a:off x="3567430" y="7687310"/>
          <a:ext cx="1035685" cy="885190"/>
          <a:chOff x="4127" y="14065"/>
          <a:chExt cx="1057" cy="1389"/>
        </a:xfrm>
      </xdr:grpSpPr>
      <xdr:sp>
        <xdr:nvSpPr>
          <xdr:cNvPr id="26" name="椭圆 25"/>
          <xdr:cNvSpPr/>
        </xdr:nvSpPr>
        <xdr:spPr>
          <a:xfrm>
            <a:off x="4127" y="14065"/>
            <a:ext cx="538" cy="479"/>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7" name="椭圆 26"/>
          <xdr:cNvSpPr/>
        </xdr:nvSpPr>
        <xdr:spPr>
          <a:xfrm>
            <a:off x="4650" y="14974"/>
            <a:ext cx="535" cy="480"/>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xnSp>
        <xdr:nvCxnSpPr>
          <xdr:cNvPr id="30" name="直接箭头连接符 29"/>
          <xdr:cNvCxnSpPr/>
        </xdr:nvCxnSpPr>
        <xdr:spPr>
          <a:xfrm flipH="1" flipV="1">
            <a:off x="4354" y="14223"/>
            <a:ext cx="568" cy="985"/>
          </a:xfrm>
          <a:prstGeom prst="straightConnector1">
            <a:avLst/>
          </a:prstGeom>
          <a:ln w="12700" cap="flat" cmpd="sng" algn="ctr">
            <a:solidFill>
              <a:srgbClr val="FF0000"/>
            </a:solidFill>
            <a:prstDash val="dash"/>
            <a:miter lim="800000"/>
            <a:headEnd type="arrow" w="med" len="med"/>
            <a:tailEnd type="arrow" w="med" len="med"/>
          </a:ln>
        </xdr:spPr>
        <xdr:style>
          <a:lnRef idx="0">
            <a:schemeClr val="accent1"/>
          </a:lnRef>
          <a:fillRef idx="0">
            <a:srgbClr val="FFFFFF"/>
          </a:fillRef>
          <a:effectRef idx="0">
            <a:srgbClr val="FFFFFF"/>
          </a:effectRef>
          <a:fontRef idx="minor">
            <a:schemeClr val="tx1"/>
          </a:fontRef>
        </xdr:style>
      </xdr:cxnSp>
    </xdr:grpSp>
    <xdr:clientData/>
  </xdr:twoCellAnchor>
  <xdr:twoCellAnchor>
    <xdr:from>
      <xdr:col>3</xdr:col>
      <xdr:colOff>28575</xdr:colOff>
      <xdr:row>35</xdr:row>
      <xdr:rowOff>123825</xdr:rowOff>
    </xdr:from>
    <xdr:to>
      <xdr:col>4</xdr:col>
      <xdr:colOff>17780</xdr:colOff>
      <xdr:row>40</xdr:row>
      <xdr:rowOff>150495</xdr:rowOff>
    </xdr:to>
    <xdr:grpSp>
      <xdr:nvGrpSpPr>
        <xdr:cNvPr id="31" name="组合 30"/>
        <xdr:cNvGrpSpPr/>
      </xdr:nvGrpSpPr>
      <xdr:grpSpPr>
        <a:xfrm>
          <a:off x="2724150" y="6124575"/>
          <a:ext cx="675005" cy="883920"/>
          <a:chOff x="5799" y="3019"/>
          <a:chExt cx="1059" cy="1388"/>
        </a:xfrm>
      </xdr:grpSpPr>
      <xdr:sp>
        <xdr:nvSpPr>
          <xdr:cNvPr id="34" name="椭圆 33"/>
          <xdr:cNvSpPr/>
        </xdr:nvSpPr>
        <xdr:spPr>
          <a:xfrm>
            <a:off x="5799" y="3019"/>
            <a:ext cx="540" cy="479"/>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35" name="椭圆 34"/>
          <xdr:cNvSpPr/>
        </xdr:nvSpPr>
        <xdr:spPr>
          <a:xfrm>
            <a:off x="6322" y="3929"/>
            <a:ext cx="536" cy="478"/>
          </a:xfrm>
          <a:prstGeom prst="ellipse">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xnSp>
        <xdr:nvCxnSpPr>
          <xdr:cNvPr id="36" name="直接箭头连接符 35"/>
          <xdr:cNvCxnSpPr/>
        </xdr:nvCxnSpPr>
        <xdr:spPr>
          <a:xfrm flipH="1" flipV="1">
            <a:off x="6082" y="3259"/>
            <a:ext cx="498" cy="892"/>
          </a:xfrm>
          <a:prstGeom prst="straightConnector1">
            <a:avLst/>
          </a:prstGeom>
          <a:ln w="12700" cap="flat" cmpd="sng" algn="ctr">
            <a:solidFill>
              <a:srgbClr val="FF0000"/>
            </a:solidFill>
            <a:prstDash val="dash"/>
            <a:miter lim="800000"/>
            <a:headEnd type="arrow" w="med" len="med"/>
            <a:tailEnd type="arrow" w="med" len="med"/>
          </a:ln>
        </xdr:spPr>
        <xdr:style>
          <a:lnRef idx="0">
            <a:schemeClr val="accent1"/>
          </a:lnRef>
          <a:fillRef idx="0">
            <a:srgbClr val="FFFFFF"/>
          </a:fillRef>
          <a:effectRef idx="0">
            <a:srgbClr val="FFFFFF"/>
          </a:effectRef>
          <a:fontRef idx="minor">
            <a:schemeClr val="tx1"/>
          </a:fontRef>
        </xdr:style>
      </xdr:cxnSp>
    </xdr:grpSp>
    <xdr:clientData/>
  </xdr:twoCellAnchor>
  <xdr:twoCellAnchor>
    <xdr:from>
      <xdr:col>4</xdr:col>
      <xdr:colOff>679450</xdr:colOff>
      <xdr:row>36</xdr:row>
      <xdr:rowOff>3175</xdr:rowOff>
    </xdr:from>
    <xdr:to>
      <xdr:col>4</xdr:col>
      <xdr:colOff>680720</xdr:colOff>
      <xdr:row>48</xdr:row>
      <xdr:rowOff>142240</xdr:rowOff>
    </xdr:to>
    <xdr:cxnSp>
      <xdr:nvCxnSpPr>
        <xdr:cNvPr id="38" name="直接连接符 37"/>
        <xdr:cNvCxnSpPr/>
      </xdr:nvCxnSpPr>
      <xdr:spPr>
        <a:xfrm flipV="1">
          <a:off x="4060825" y="6175375"/>
          <a:ext cx="1270" cy="2196465"/>
        </a:xfrm>
        <a:prstGeom prst="line">
          <a:avLst/>
        </a:prstGeom>
        <a:ln>
          <a:solidFill>
            <a:srgbClr val="00B050"/>
          </a:solidFill>
        </a:ln>
      </xdr:spPr>
      <xdr:style>
        <a:lnRef idx="2">
          <a:schemeClr val="accent1"/>
        </a:lnRef>
        <a:fillRef idx="0">
          <a:srgbClr val="FFFFFF"/>
        </a:fillRef>
        <a:effectRef idx="0">
          <a:srgbClr val="FFFFFF"/>
        </a:effectRef>
        <a:fontRef idx="minor">
          <a:schemeClr val="tx1"/>
        </a:fontRef>
      </xdr:style>
    </xdr:cxnSp>
    <xdr:clientData/>
  </xdr:twoCellAnchor>
  <xdr:twoCellAnchor>
    <xdr:from>
      <xdr:col>3</xdr:col>
      <xdr:colOff>525780</xdr:colOff>
      <xdr:row>39</xdr:row>
      <xdr:rowOff>124460</xdr:rowOff>
    </xdr:from>
    <xdr:to>
      <xdr:col>3</xdr:col>
      <xdr:colOff>530860</xdr:colOff>
      <xdr:row>49</xdr:row>
      <xdr:rowOff>39370</xdr:rowOff>
    </xdr:to>
    <xdr:cxnSp>
      <xdr:nvCxnSpPr>
        <xdr:cNvPr id="45" name="直接箭头连接符 44"/>
        <xdr:cNvCxnSpPr/>
      </xdr:nvCxnSpPr>
      <xdr:spPr>
        <a:xfrm>
          <a:off x="3221355" y="6811010"/>
          <a:ext cx="5080" cy="1629410"/>
        </a:xfrm>
        <a:prstGeom prst="straightConnector1">
          <a:avLst/>
        </a:prstGeom>
        <a:ln w="12700" cap="flat" cmpd="sng" algn="ctr">
          <a:solidFill>
            <a:srgbClr val="FFC000"/>
          </a:solidFill>
          <a:prstDash val="dash"/>
          <a:miter lim="800000"/>
          <a:tailEnd type="arrow" w="med" len="med"/>
        </a:ln>
      </xdr:spPr>
      <xdr:style>
        <a:lnRef idx="0">
          <a:schemeClr val="accent1"/>
        </a:lnRef>
        <a:fillRef idx="0">
          <a:srgbClr val="FFFFFF"/>
        </a:fillRef>
        <a:effectRef idx="0">
          <a:srgbClr val="FFFFFF"/>
        </a:effectRef>
        <a:fontRef idx="minor">
          <a:schemeClr val="tx1"/>
        </a:fontRef>
      </xdr:style>
    </xdr:cxnSp>
    <xdr:clientData/>
  </xdr:twoCellAnchor>
  <xdr:twoCellAnchor>
    <xdr:from>
      <xdr:col>3</xdr:col>
      <xdr:colOff>537210</xdr:colOff>
      <xdr:row>49</xdr:row>
      <xdr:rowOff>21590</xdr:rowOff>
    </xdr:from>
    <xdr:to>
      <xdr:col>5</xdr:col>
      <xdr:colOff>5715</xdr:colOff>
      <xdr:row>49</xdr:row>
      <xdr:rowOff>24765</xdr:rowOff>
    </xdr:to>
    <xdr:cxnSp>
      <xdr:nvCxnSpPr>
        <xdr:cNvPr id="46" name="直接箭头连接符 45"/>
        <xdr:cNvCxnSpPr/>
      </xdr:nvCxnSpPr>
      <xdr:spPr>
        <a:xfrm>
          <a:off x="3232785" y="8422640"/>
          <a:ext cx="1202055" cy="3175"/>
        </a:xfrm>
        <a:prstGeom prst="straightConnector1">
          <a:avLst/>
        </a:prstGeom>
        <a:ln w="12700" cap="flat" cmpd="sng" algn="ctr">
          <a:solidFill>
            <a:srgbClr val="FFC000"/>
          </a:solidFill>
          <a:prstDash val="dash"/>
          <a:miter lim="800000"/>
          <a:tailEnd type="arrow" w="med" len="med"/>
        </a:ln>
      </xdr:spPr>
      <xdr:style>
        <a:lnRef idx="0">
          <a:schemeClr val="accent1"/>
        </a:lnRef>
        <a:fillRef idx="0">
          <a:srgbClr val="FFFFFF"/>
        </a:fillRef>
        <a:effectRef idx="0">
          <a:srgbClr val="FFFFFF"/>
        </a:effectRef>
        <a:fontRef idx="minor">
          <a:schemeClr val="tx1"/>
        </a:fontRef>
      </xdr:style>
    </xdr:cxnSp>
    <xdr:clientData/>
  </xdr:twoCellAnchor>
  <xdr:twoCellAnchor>
    <xdr:from>
      <xdr:col>3</xdr:col>
      <xdr:colOff>535940</xdr:colOff>
      <xdr:row>39</xdr:row>
      <xdr:rowOff>149860</xdr:rowOff>
    </xdr:from>
    <xdr:to>
      <xdr:col>4</xdr:col>
      <xdr:colOff>675640</xdr:colOff>
      <xdr:row>49</xdr:row>
      <xdr:rowOff>3175</xdr:rowOff>
    </xdr:to>
    <xdr:cxnSp>
      <xdr:nvCxnSpPr>
        <xdr:cNvPr id="47" name="直接箭头连接符 46"/>
        <xdr:cNvCxnSpPr/>
      </xdr:nvCxnSpPr>
      <xdr:spPr>
        <a:xfrm>
          <a:off x="3231515" y="6836410"/>
          <a:ext cx="825500" cy="1567815"/>
        </a:xfrm>
        <a:prstGeom prst="straightConnector1">
          <a:avLst/>
        </a:prstGeom>
        <a:ln w="12700" cap="flat" cmpd="sng" algn="ctr">
          <a:solidFill>
            <a:srgbClr val="FFC000"/>
          </a:solidFill>
          <a:prstDash val="dash"/>
          <a:miter lim="800000"/>
          <a:headEnd type="arrow"/>
          <a:tailEnd type="arrow" w="med" len="med"/>
        </a:ln>
      </xdr:spPr>
      <xdr:style>
        <a:lnRef idx="0">
          <a:schemeClr val="accent1"/>
        </a:lnRef>
        <a:fillRef idx="0">
          <a:srgbClr val="FFFFFF"/>
        </a:fillRef>
        <a:effectRef idx="0">
          <a:srgbClr val="FFFFFF"/>
        </a:effectRef>
        <a:fontRef idx="minor">
          <a:schemeClr val="tx1"/>
        </a:fontRef>
      </xdr:style>
    </xdr:cxnSp>
    <xdr:clientData/>
  </xdr:twoCellAnchor>
  <xdr:twoCellAnchor>
    <xdr:from>
      <xdr:col>3</xdr:col>
      <xdr:colOff>372745</xdr:colOff>
      <xdr:row>41</xdr:row>
      <xdr:rowOff>39370</xdr:rowOff>
    </xdr:from>
    <xdr:to>
      <xdr:col>4</xdr:col>
      <xdr:colOff>134620</xdr:colOff>
      <xdr:row>43</xdr:row>
      <xdr:rowOff>133985</xdr:rowOff>
    </xdr:to>
    <xdr:sp>
      <xdr:nvSpPr>
        <xdr:cNvPr id="49" name="弧形 48"/>
        <xdr:cNvSpPr/>
      </xdr:nvSpPr>
      <xdr:spPr>
        <a:xfrm rot="6360000">
          <a:off x="3073400" y="7063740"/>
          <a:ext cx="437515" cy="447675"/>
        </a:xfrm>
        <a:prstGeom prst="arc">
          <a:avLst>
            <a:gd name="adj1" fmla="val 16200000"/>
            <a:gd name="adj2" fmla="val 47902"/>
          </a:avLst>
        </a:prstGeom>
      </xdr:spPr>
      <xdr:style>
        <a:lnRef idx="2">
          <a:schemeClr val="accent1"/>
        </a:lnRef>
        <a:fillRef idx="0">
          <a:srgbClr val="FFFFFF"/>
        </a:fillRef>
        <a:effectRef idx="0">
          <a:srgbClr val="FFFFFF"/>
        </a:effectRef>
        <a:fontRef idx="minor">
          <a:schemeClr val="tx1"/>
        </a:fontRef>
      </xdr:style>
      <xdr:txBody>
        <a:bodyPr vertOverflow="clip" horzOverflow="clip" wrap="square" rtlCol="0" anchor="t"/>
        <a:p>
          <a:pPr algn="l"/>
          <a:endParaRPr lang="zh-CN" altLang="en-US" sz="1100"/>
        </a:p>
      </xdr:txBody>
    </xdr: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476250</xdr:colOff>
      <xdr:row>6</xdr:row>
      <xdr:rowOff>95250</xdr:rowOff>
    </xdr:from>
    <xdr:to>
      <xdr:col>9</xdr:col>
      <xdr:colOff>666750</xdr:colOff>
      <xdr:row>20</xdr:row>
      <xdr:rowOff>57150</xdr:rowOff>
    </xdr:to>
    <xdr:sp>
      <xdr:nvSpPr>
        <xdr:cNvPr id="2" name="矩形 1"/>
        <xdr:cNvSpPr/>
      </xdr:nvSpPr>
      <xdr:spPr>
        <a:xfrm>
          <a:off x="5276850" y="1123950"/>
          <a:ext cx="1562100" cy="2362200"/>
        </a:xfrm>
        <a:prstGeom prst="rect">
          <a:avLst/>
        </a:prstGeom>
        <a:solidFill>
          <a:schemeClr val="accent2"/>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5</xdr:col>
      <xdr:colOff>666750</xdr:colOff>
      <xdr:row>6</xdr:row>
      <xdr:rowOff>95250</xdr:rowOff>
    </xdr:from>
    <xdr:to>
      <xdr:col>6</xdr:col>
      <xdr:colOff>476250</xdr:colOff>
      <xdr:row>20</xdr:row>
      <xdr:rowOff>57150</xdr:rowOff>
    </xdr:to>
    <xdr:sp>
      <xdr:nvSpPr>
        <xdr:cNvPr id="3" name="矩形 2"/>
        <xdr:cNvSpPr/>
      </xdr:nvSpPr>
      <xdr:spPr>
        <a:xfrm>
          <a:off x="4095750" y="1123950"/>
          <a:ext cx="495300" cy="2362200"/>
        </a:xfrm>
        <a:prstGeom prst="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590550</xdr:colOff>
      <xdr:row>23</xdr:row>
      <xdr:rowOff>38100</xdr:rowOff>
    </xdr:from>
    <xdr:to>
      <xdr:col>11</xdr:col>
      <xdr:colOff>200025</xdr:colOff>
      <xdr:row>31</xdr:row>
      <xdr:rowOff>28575</xdr:rowOff>
    </xdr:to>
    <xdr:sp>
      <xdr:nvSpPr>
        <xdr:cNvPr id="4" name="矩形 3"/>
        <xdr:cNvSpPr/>
      </xdr:nvSpPr>
      <xdr:spPr>
        <a:xfrm>
          <a:off x="3333750" y="3981450"/>
          <a:ext cx="4410075" cy="1362075"/>
        </a:xfrm>
        <a:prstGeom prst="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14</xdr:col>
      <xdr:colOff>437515</xdr:colOff>
      <xdr:row>10</xdr:row>
      <xdr:rowOff>0</xdr:rowOff>
    </xdr:from>
    <xdr:to>
      <xdr:col>15</xdr:col>
      <xdr:colOff>247015</xdr:colOff>
      <xdr:row>23</xdr:row>
      <xdr:rowOff>133350</xdr:rowOff>
    </xdr:to>
    <xdr:sp>
      <xdr:nvSpPr>
        <xdr:cNvPr id="5" name="矩形 4"/>
        <xdr:cNvSpPr/>
      </xdr:nvSpPr>
      <xdr:spPr>
        <a:xfrm>
          <a:off x="10038715" y="1714500"/>
          <a:ext cx="495300" cy="2362200"/>
        </a:xfrm>
        <a:prstGeom prst="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361950</xdr:colOff>
      <xdr:row>26</xdr:row>
      <xdr:rowOff>113665</xdr:rowOff>
    </xdr:from>
    <xdr:to>
      <xdr:col>19</xdr:col>
      <xdr:colOff>657225</xdr:colOff>
      <xdr:row>34</xdr:row>
      <xdr:rowOff>104140</xdr:rowOff>
    </xdr:to>
    <xdr:sp>
      <xdr:nvSpPr>
        <xdr:cNvPr id="6" name="矩形 5"/>
        <xdr:cNvSpPr/>
      </xdr:nvSpPr>
      <xdr:spPr>
        <a:xfrm>
          <a:off x="9277350" y="4571365"/>
          <a:ext cx="4410075" cy="1362075"/>
        </a:xfrm>
        <a:prstGeom prst="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11</xdr:col>
      <xdr:colOff>238125</xdr:colOff>
      <xdr:row>23</xdr:row>
      <xdr:rowOff>38100</xdr:rowOff>
    </xdr:from>
    <xdr:to>
      <xdr:col>14</xdr:col>
      <xdr:colOff>66675</xdr:colOff>
      <xdr:row>23</xdr:row>
      <xdr:rowOff>38100</xdr:rowOff>
    </xdr:to>
    <xdr:cxnSp>
      <xdr:nvCxnSpPr>
        <xdr:cNvPr id="7" name="直接连接符 6"/>
        <xdr:cNvCxnSpPr/>
      </xdr:nvCxnSpPr>
      <xdr:spPr>
        <a:xfrm>
          <a:off x="7781925" y="3981450"/>
          <a:ext cx="1885950" cy="0"/>
        </a:xfrm>
        <a:prstGeom prst="line">
          <a:avLst/>
        </a:prstGeom>
      </xdr:spPr>
      <xdr:style>
        <a:lnRef idx="2">
          <a:schemeClr val="accent1"/>
        </a:lnRef>
        <a:fillRef idx="0">
          <a:srgbClr val="FFFFFF"/>
        </a:fillRef>
        <a:effectRef idx="0">
          <a:srgbClr val="FFFFFF"/>
        </a:effectRef>
        <a:fontRef idx="minor">
          <a:schemeClr val="tx1"/>
        </a:fontRef>
      </xdr:style>
    </xdr:cxnSp>
    <xdr:clientData/>
  </xdr:twoCellAnchor>
  <xdr:twoCellAnchor>
    <xdr:from>
      <xdr:col>11</xdr:col>
      <xdr:colOff>228600</xdr:colOff>
      <xdr:row>26</xdr:row>
      <xdr:rowOff>104775</xdr:rowOff>
    </xdr:from>
    <xdr:to>
      <xdr:col>14</xdr:col>
      <xdr:colOff>57150</xdr:colOff>
      <xdr:row>26</xdr:row>
      <xdr:rowOff>104775</xdr:rowOff>
    </xdr:to>
    <xdr:cxnSp>
      <xdr:nvCxnSpPr>
        <xdr:cNvPr id="8" name="直接连接符 7"/>
        <xdr:cNvCxnSpPr/>
      </xdr:nvCxnSpPr>
      <xdr:spPr>
        <a:xfrm>
          <a:off x="7772400" y="4562475"/>
          <a:ext cx="1885950" cy="0"/>
        </a:xfrm>
        <a:prstGeom prst="line">
          <a:avLst/>
        </a:prstGeom>
      </xdr:spPr>
      <xdr:style>
        <a:lnRef idx="2">
          <a:schemeClr val="accent1"/>
        </a:lnRef>
        <a:fillRef idx="0">
          <a:srgbClr val="FFFFFF"/>
        </a:fillRef>
        <a:effectRef idx="0">
          <a:srgbClr val="FFFFFF"/>
        </a:effectRef>
        <a:fontRef idx="minor">
          <a:schemeClr val="tx1"/>
        </a:fontRef>
      </xdr:style>
    </xdr:cxnSp>
    <xdr:clientData/>
  </xdr:twoCellAnchor>
  <xdr:twoCellAnchor>
    <xdr:from>
      <xdr:col>12</xdr:col>
      <xdr:colOff>152400</xdr:colOff>
      <xdr:row>23</xdr:row>
      <xdr:rowOff>66675</xdr:rowOff>
    </xdr:from>
    <xdr:to>
      <xdr:col>12</xdr:col>
      <xdr:colOff>161925</xdr:colOff>
      <xdr:row>26</xdr:row>
      <xdr:rowOff>95250</xdr:rowOff>
    </xdr:to>
    <xdr:cxnSp>
      <xdr:nvCxnSpPr>
        <xdr:cNvPr id="9" name="直接箭头连接符 8"/>
        <xdr:cNvCxnSpPr/>
      </xdr:nvCxnSpPr>
      <xdr:spPr>
        <a:xfrm>
          <a:off x="8382000" y="4010025"/>
          <a:ext cx="9525" cy="542925"/>
        </a:xfrm>
        <a:prstGeom prst="straightConnector1">
          <a:avLst/>
        </a:prstGeom>
        <a:ln>
          <a:headEnd type="arrow"/>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3</xdr:col>
      <xdr:colOff>600075</xdr:colOff>
      <xdr:row>1</xdr:row>
      <xdr:rowOff>66675</xdr:rowOff>
    </xdr:from>
    <xdr:to>
      <xdr:col>11</xdr:col>
      <xdr:colOff>333375</xdr:colOff>
      <xdr:row>40</xdr:row>
      <xdr:rowOff>66675</xdr:rowOff>
    </xdr:to>
    <xdr:sp>
      <xdr:nvSpPr>
        <xdr:cNvPr id="10" name="矩形 9"/>
        <xdr:cNvSpPr/>
      </xdr:nvSpPr>
      <xdr:spPr>
        <a:xfrm>
          <a:off x="2657475" y="238125"/>
          <a:ext cx="5219700" cy="6686550"/>
        </a:xfrm>
        <a:prstGeom prst="rect">
          <a:avLst/>
        </a:prstGeom>
        <a:ln w="12700" cap="flat" cmpd="sng" algn="ctr">
          <a:solidFill>
            <a:schemeClr val="accent1"/>
          </a:solidFill>
          <a:prstDash val="dash"/>
          <a:miter lim="800000"/>
        </a:ln>
        <a:extLst>
          <a:ext uri="{909E8E84-426E-40DD-AFC4-6F175D3DCCD1}">
            <a14:hiddenFill xmlns:a14="http://schemas.microsoft.com/office/drawing/2010/main">
              <a:solidFill>
                <a:schemeClr val="accent1"/>
              </a:solidFill>
            </a14:hiddenFill>
          </a:ext>
        </a:extLst>
      </xdr:spPr>
      <xdr:style>
        <a:lnRef idx="0">
          <a:schemeClr val="accent1"/>
        </a:lnRef>
        <a:fillRef idx="0">
          <a:srgbClr val="FFFFFF"/>
        </a:fillRef>
        <a:effectRef idx="0">
          <a:srgbClr val="FFFFFF"/>
        </a:effectRef>
        <a:fontRef idx="minor">
          <a:schemeClr val="tx1"/>
        </a:fontRef>
      </xdr:style>
      <xdr:txBody>
        <a:bodyPr vertOverflow="clip" horzOverflow="clip" wrap="square" rtlCol="0" anchor="t"/>
        <a:p>
          <a:pPr algn="l"/>
          <a:endParaRPr lang="zh-CN" altLang="en-US" sz="1100"/>
        </a:p>
      </xdr:txBody>
    </xdr:sp>
    <xdr:clientData/>
  </xdr:twoCellAnchor>
  <xdr:twoCellAnchor>
    <xdr:from>
      <xdr:col>12</xdr:col>
      <xdr:colOff>552450</xdr:colOff>
      <xdr:row>1</xdr:row>
      <xdr:rowOff>76200</xdr:rowOff>
    </xdr:from>
    <xdr:to>
      <xdr:col>20</xdr:col>
      <xdr:colOff>285750</xdr:colOff>
      <xdr:row>40</xdr:row>
      <xdr:rowOff>76200</xdr:rowOff>
    </xdr:to>
    <xdr:sp>
      <xdr:nvSpPr>
        <xdr:cNvPr id="11" name="矩形 10"/>
        <xdr:cNvSpPr/>
      </xdr:nvSpPr>
      <xdr:spPr>
        <a:xfrm>
          <a:off x="8782050" y="247650"/>
          <a:ext cx="5219700" cy="6686550"/>
        </a:xfrm>
        <a:prstGeom prst="rect">
          <a:avLst/>
        </a:prstGeom>
        <a:ln w="12700" cap="flat" cmpd="sng" algn="ctr">
          <a:solidFill>
            <a:schemeClr val="accent1"/>
          </a:solidFill>
          <a:prstDash val="dash"/>
          <a:miter lim="800000"/>
        </a:ln>
        <a:extLst>
          <a:ext uri="{909E8E84-426E-40DD-AFC4-6F175D3DCCD1}">
            <a14:hiddenFill xmlns:a14="http://schemas.microsoft.com/office/drawing/2010/main">
              <a:solidFill>
                <a:schemeClr val="accent1"/>
              </a:solidFill>
            </a14:hiddenFill>
          </a:ext>
        </a:extLst>
      </xdr:spPr>
      <xdr:style>
        <a:lnRef idx="0">
          <a:schemeClr val="accent1"/>
        </a:lnRef>
        <a:fillRef idx="0">
          <a:srgbClr val="FFFFFF"/>
        </a:fillRef>
        <a:effectRef idx="0">
          <a:srgbClr val="FFFFFF"/>
        </a:effectRef>
        <a:fontRef idx="minor">
          <a:schemeClr val="tx1"/>
        </a:fontRef>
      </xdr:style>
      <xdr:txBody>
        <a:bodyPr vertOverflow="clip" horzOverflow="clip" wrap="square"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zh-CN"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382905</xdr:colOff>
      <xdr:row>2</xdr:row>
      <xdr:rowOff>31115</xdr:rowOff>
    </xdr:from>
    <xdr:to>
      <xdr:col>25</xdr:col>
      <xdr:colOff>621030</xdr:colOff>
      <xdr:row>39</xdr:row>
      <xdr:rowOff>145415</xdr:rowOff>
    </xdr:to>
    <xdr:pic>
      <xdr:nvPicPr>
        <xdr:cNvPr id="2" name="图片 1"/>
        <xdr:cNvPicPr>
          <a:picLocks noChangeAspect="1"/>
        </xdr:cNvPicPr>
      </xdr:nvPicPr>
      <xdr:blipFill>
        <a:blip r:embed="rId1"/>
        <a:stretch>
          <a:fillRect/>
        </a:stretch>
      </xdr:blipFill>
      <xdr:spPr>
        <a:xfrm>
          <a:off x="9298305" y="374015"/>
          <a:ext cx="8467725" cy="6457950"/>
        </a:xfrm>
        <a:prstGeom prst="rect">
          <a:avLst/>
        </a:prstGeom>
        <a:noFill/>
        <a:ln w="9525">
          <a:noFill/>
        </a:ln>
      </xdr:spPr>
    </xdr:pic>
    <xdr:clientData/>
  </xdr:twoCellAnchor>
  <xdr:twoCellAnchor editAs="oneCell">
    <xdr:from>
      <xdr:col>1</xdr:col>
      <xdr:colOff>0</xdr:colOff>
      <xdr:row>2</xdr:row>
      <xdr:rowOff>0</xdr:rowOff>
    </xdr:from>
    <xdr:to>
      <xdr:col>13</xdr:col>
      <xdr:colOff>238125</xdr:colOff>
      <xdr:row>39</xdr:row>
      <xdr:rowOff>133350</xdr:rowOff>
    </xdr:to>
    <xdr:pic>
      <xdr:nvPicPr>
        <xdr:cNvPr id="3" name="图片 2"/>
        <xdr:cNvPicPr>
          <a:picLocks noChangeAspect="1"/>
        </xdr:cNvPicPr>
      </xdr:nvPicPr>
      <xdr:blipFill>
        <a:blip r:embed="rId2"/>
        <a:stretch>
          <a:fillRect/>
        </a:stretch>
      </xdr:blipFill>
      <xdr:spPr>
        <a:xfrm>
          <a:off x="685800" y="342900"/>
          <a:ext cx="8467725" cy="64770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561975</xdr:colOff>
      <xdr:row>3</xdr:row>
      <xdr:rowOff>57150</xdr:rowOff>
    </xdr:from>
    <xdr:to>
      <xdr:col>11</xdr:col>
      <xdr:colOff>417830</xdr:colOff>
      <xdr:row>34</xdr:row>
      <xdr:rowOff>153670</xdr:rowOff>
    </xdr:to>
    <xdr:pic>
      <xdr:nvPicPr>
        <xdr:cNvPr id="2" name="图片 1"/>
        <xdr:cNvPicPr>
          <a:picLocks noChangeAspect="1"/>
        </xdr:cNvPicPr>
      </xdr:nvPicPr>
      <xdr:blipFill>
        <a:blip r:embed="rId1"/>
        <a:stretch>
          <a:fillRect/>
        </a:stretch>
      </xdr:blipFill>
      <xdr:spPr>
        <a:xfrm>
          <a:off x="1247775" y="571500"/>
          <a:ext cx="6713855" cy="5411470"/>
        </a:xfrm>
        <a:prstGeom prst="rect">
          <a:avLst/>
        </a:prstGeom>
        <a:noFill/>
        <a:ln w="9525">
          <a:noFill/>
        </a:ln>
      </xdr:spPr>
    </xdr:pic>
    <xdr:clientData/>
  </xdr:twoCellAnchor>
  <xdr:twoCellAnchor editAs="oneCell">
    <xdr:from>
      <xdr:col>11</xdr:col>
      <xdr:colOff>558800</xdr:colOff>
      <xdr:row>3</xdr:row>
      <xdr:rowOff>47625</xdr:rowOff>
    </xdr:from>
    <xdr:to>
      <xdr:col>25</xdr:col>
      <xdr:colOff>533400</xdr:colOff>
      <xdr:row>29</xdr:row>
      <xdr:rowOff>75565</xdr:rowOff>
    </xdr:to>
    <xdr:pic>
      <xdr:nvPicPr>
        <xdr:cNvPr id="3" name="图片 2"/>
        <xdr:cNvPicPr>
          <a:picLocks noChangeAspect="1"/>
        </xdr:cNvPicPr>
      </xdr:nvPicPr>
      <xdr:blipFill>
        <a:blip r:embed="rId2"/>
        <a:stretch>
          <a:fillRect/>
        </a:stretch>
      </xdr:blipFill>
      <xdr:spPr>
        <a:xfrm>
          <a:off x="8102600" y="561975"/>
          <a:ext cx="9575800" cy="448564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4</xdr:row>
      <xdr:rowOff>0</xdr:rowOff>
    </xdr:from>
    <xdr:to>
      <xdr:col>10</xdr:col>
      <xdr:colOff>677545</xdr:colOff>
      <xdr:row>30</xdr:row>
      <xdr:rowOff>156210</xdr:rowOff>
    </xdr:to>
    <xdr:pic>
      <xdr:nvPicPr>
        <xdr:cNvPr id="2" name="图片 1"/>
        <xdr:cNvPicPr>
          <a:picLocks noChangeAspect="1"/>
        </xdr:cNvPicPr>
      </xdr:nvPicPr>
      <xdr:blipFill>
        <a:blip r:embed="rId1"/>
        <a:stretch>
          <a:fillRect/>
        </a:stretch>
      </xdr:blipFill>
      <xdr:spPr>
        <a:xfrm>
          <a:off x="685800" y="685800"/>
          <a:ext cx="6849745" cy="4613910"/>
        </a:xfrm>
        <a:prstGeom prst="rect">
          <a:avLst/>
        </a:prstGeom>
        <a:noFill/>
        <a:ln w="9525">
          <a:noFill/>
        </a:ln>
      </xdr:spPr>
    </xdr:pic>
    <xdr:clientData/>
  </xdr:twoCellAnchor>
  <xdr:twoCellAnchor editAs="oneCell">
    <xdr:from>
      <xdr:col>11</xdr:col>
      <xdr:colOff>113665</xdr:colOff>
      <xdr:row>3</xdr:row>
      <xdr:rowOff>158115</xdr:rowOff>
    </xdr:from>
    <xdr:to>
      <xdr:col>21</xdr:col>
      <xdr:colOff>123825</xdr:colOff>
      <xdr:row>31</xdr:row>
      <xdr:rowOff>0</xdr:rowOff>
    </xdr:to>
    <xdr:pic>
      <xdr:nvPicPr>
        <xdr:cNvPr id="3" name="图片 2"/>
        <xdr:cNvPicPr>
          <a:picLocks noChangeAspect="1"/>
        </xdr:cNvPicPr>
      </xdr:nvPicPr>
      <xdr:blipFill>
        <a:blip r:embed="rId2"/>
        <a:stretch>
          <a:fillRect/>
        </a:stretch>
      </xdr:blipFill>
      <xdr:spPr>
        <a:xfrm>
          <a:off x="7657465" y="672465"/>
          <a:ext cx="6868160" cy="4642485"/>
        </a:xfrm>
        <a:prstGeom prst="rect">
          <a:avLst/>
        </a:prstGeom>
        <a:noFill/>
        <a:ln w="9525">
          <a:noFill/>
        </a:ln>
      </xdr:spPr>
    </xdr:pic>
    <xdr:clientData/>
  </xdr:twoCellAnchor>
  <xdr:twoCellAnchor editAs="oneCell">
    <xdr:from>
      <xdr:col>1</xdr:col>
      <xdr:colOff>0</xdr:colOff>
      <xdr:row>32</xdr:row>
      <xdr:rowOff>0</xdr:rowOff>
    </xdr:from>
    <xdr:to>
      <xdr:col>10</xdr:col>
      <xdr:colOff>642620</xdr:colOff>
      <xdr:row>58</xdr:row>
      <xdr:rowOff>130810</xdr:rowOff>
    </xdr:to>
    <xdr:pic>
      <xdr:nvPicPr>
        <xdr:cNvPr id="4" name="图片 3"/>
        <xdr:cNvPicPr>
          <a:picLocks noChangeAspect="1"/>
        </xdr:cNvPicPr>
      </xdr:nvPicPr>
      <xdr:blipFill>
        <a:blip r:embed="rId3"/>
        <a:stretch>
          <a:fillRect/>
        </a:stretch>
      </xdr:blipFill>
      <xdr:spPr>
        <a:xfrm>
          <a:off x="685800" y="5486400"/>
          <a:ext cx="6814820" cy="4588510"/>
        </a:xfrm>
        <a:prstGeom prst="rect">
          <a:avLst/>
        </a:prstGeom>
        <a:noFill/>
        <a:ln w="9525">
          <a:noFill/>
        </a:ln>
      </xdr:spPr>
    </xdr:pic>
    <xdr:clientData/>
  </xdr:twoCellAnchor>
  <xdr:twoCellAnchor editAs="oneCell">
    <xdr:from>
      <xdr:col>21</xdr:col>
      <xdr:colOff>295275</xdr:colOff>
      <xdr:row>4</xdr:row>
      <xdr:rowOff>9525</xdr:rowOff>
    </xdr:from>
    <xdr:to>
      <xdr:col>31</xdr:col>
      <xdr:colOff>247650</xdr:colOff>
      <xdr:row>30</xdr:row>
      <xdr:rowOff>153035</xdr:rowOff>
    </xdr:to>
    <xdr:pic>
      <xdr:nvPicPr>
        <xdr:cNvPr id="6" name="图片 5"/>
        <xdr:cNvPicPr>
          <a:picLocks noChangeAspect="1"/>
        </xdr:cNvPicPr>
      </xdr:nvPicPr>
      <xdr:blipFill>
        <a:blip r:embed="rId4"/>
        <a:stretch>
          <a:fillRect/>
        </a:stretch>
      </xdr:blipFill>
      <xdr:spPr>
        <a:xfrm>
          <a:off x="14697075" y="695325"/>
          <a:ext cx="6810375" cy="4601210"/>
        </a:xfrm>
        <a:prstGeom prst="rect">
          <a:avLst/>
        </a:prstGeom>
        <a:noFill/>
        <a:ln w="9525">
          <a:noFill/>
        </a:ln>
      </xdr:spPr>
    </xdr:pic>
    <xdr:clientData/>
  </xdr:twoCellAnchor>
  <xdr:twoCellAnchor editAs="oneCell">
    <xdr:from>
      <xdr:col>21</xdr:col>
      <xdr:colOff>161925</xdr:colOff>
      <xdr:row>31</xdr:row>
      <xdr:rowOff>152400</xdr:rowOff>
    </xdr:from>
    <xdr:to>
      <xdr:col>31</xdr:col>
      <xdr:colOff>258445</xdr:colOff>
      <xdr:row>59</xdr:row>
      <xdr:rowOff>6985</xdr:rowOff>
    </xdr:to>
    <xdr:pic>
      <xdr:nvPicPr>
        <xdr:cNvPr id="7" name="图片 6"/>
        <xdr:cNvPicPr>
          <a:picLocks noChangeAspect="1"/>
        </xdr:cNvPicPr>
      </xdr:nvPicPr>
      <xdr:blipFill>
        <a:blip r:embed="rId5"/>
        <a:stretch>
          <a:fillRect/>
        </a:stretch>
      </xdr:blipFill>
      <xdr:spPr>
        <a:xfrm>
          <a:off x="14563725" y="5467350"/>
          <a:ext cx="6954520" cy="4655185"/>
        </a:xfrm>
        <a:prstGeom prst="rect">
          <a:avLst/>
        </a:prstGeom>
        <a:noFill/>
        <a:ln w="9525">
          <a:noFill/>
        </a:ln>
      </xdr:spPr>
    </xdr:pic>
    <xdr:clientData/>
  </xdr:twoCellAnchor>
  <xdr:twoCellAnchor editAs="oneCell">
    <xdr:from>
      <xdr:col>11</xdr:col>
      <xdr:colOff>0</xdr:colOff>
      <xdr:row>32</xdr:row>
      <xdr:rowOff>0</xdr:rowOff>
    </xdr:from>
    <xdr:to>
      <xdr:col>21</xdr:col>
      <xdr:colOff>42545</xdr:colOff>
      <xdr:row>58</xdr:row>
      <xdr:rowOff>139065</xdr:rowOff>
    </xdr:to>
    <xdr:pic>
      <xdr:nvPicPr>
        <xdr:cNvPr id="8" name="图片 7"/>
        <xdr:cNvPicPr>
          <a:picLocks noChangeAspect="1"/>
        </xdr:cNvPicPr>
      </xdr:nvPicPr>
      <xdr:blipFill>
        <a:blip r:embed="rId6"/>
        <a:stretch>
          <a:fillRect/>
        </a:stretch>
      </xdr:blipFill>
      <xdr:spPr>
        <a:xfrm>
          <a:off x="7543800" y="5486400"/>
          <a:ext cx="6900545" cy="459676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342900</xdr:colOff>
      <xdr:row>1</xdr:row>
      <xdr:rowOff>66675</xdr:rowOff>
    </xdr:from>
    <xdr:to>
      <xdr:col>11</xdr:col>
      <xdr:colOff>676275</xdr:colOff>
      <xdr:row>32</xdr:row>
      <xdr:rowOff>85725</xdr:rowOff>
    </xdr:to>
    <xdr:pic>
      <xdr:nvPicPr>
        <xdr:cNvPr id="2" name="图片 1"/>
        <xdr:cNvPicPr>
          <a:picLocks noChangeAspect="1"/>
        </xdr:cNvPicPr>
      </xdr:nvPicPr>
      <xdr:blipFill>
        <a:blip r:embed="rId1"/>
        <a:stretch>
          <a:fillRect/>
        </a:stretch>
      </xdr:blipFill>
      <xdr:spPr>
        <a:xfrm>
          <a:off x="342900" y="238125"/>
          <a:ext cx="7877175" cy="533400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114300</xdr:colOff>
      <xdr:row>2</xdr:row>
      <xdr:rowOff>0</xdr:rowOff>
    </xdr:from>
    <xdr:to>
      <xdr:col>8</xdr:col>
      <xdr:colOff>355600</xdr:colOff>
      <xdr:row>22</xdr:row>
      <xdr:rowOff>48260</xdr:rowOff>
    </xdr:to>
    <xdr:pic>
      <xdr:nvPicPr>
        <xdr:cNvPr id="2" name="图片 1"/>
        <xdr:cNvPicPr>
          <a:picLocks noChangeAspect="1"/>
        </xdr:cNvPicPr>
      </xdr:nvPicPr>
      <xdr:blipFill>
        <a:blip r:embed="rId1"/>
        <a:stretch>
          <a:fillRect/>
        </a:stretch>
      </xdr:blipFill>
      <xdr:spPr>
        <a:xfrm>
          <a:off x="114300" y="342900"/>
          <a:ext cx="5727700" cy="3477260"/>
        </a:xfrm>
        <a:prstGeom prst="rect">
          <a:avLst/>
        </a:prstGeom>
        <a:noFill/>
        <a:ln w="9525">
          <a:noFill/>
        </a:ln>
      </xdr:spPr>
    </xdr:pic>
    <xdr:clientData/>
  </xdr:twoCellAnchor>
  <xdr:twoCellAnchor editAs="oneCell">
    <xdr:from>
      <xdr:col>8</xdr:col>
      <xdr:colOff>409575</xdr:colOff>
      <xdr:row>2</xdr:row>
      <xdr:rowOff>0</xdr:rowOff>
    </xdr:from>
    <xdr:to>
      <xdr:col>16</xdr:col>
      <xdr:colOff>631190</xdr:colOff>
      <xdr:row>22</xdr:row>
      <xdr:rowOff>52070</xdr:rowOff>
    </xdr:to>
    <xdr:pic>
      <xdr:nvPicPr>
        <xdr:cNvPr id="3" name="图片 2"/>
        <xdr:cNvPicPr>
          <a:picLocks noChangeAspect="1"/>
        </xdr:cNvPicPr>
      </xdr:nvPicPr>
      <xdr:blipFill>
        <a:blip r:embed="rId2"/>
        <a:stretch>
          <a:fillRect/>
        </a:stretch>
      </xdr:blipFill>
      <xdr:spPr>
        <a:xfrm>
          <a:off x="5895975" y="342900"/>
          <a:ext cx="5708015" cy="3481070"/>
        </a:xfrm>
        <a:prstGeom prst="rect">
          <a:avLst/>
        </a:prstGeom>
        <a:noFill/>
        <a:ln w="9525">
          <a:noFill/>
        </a:ln>
      </xdr:spPr>
    </xdr:pic>
    <xdr:clientData/>
  </xdr:twoCellAnchor>
  <xdr:twoCellAnchor editAs="oneCell">
    <xdr:from>
      <xdr:col>17</xdr:col>
      <xdr:colOff>37465</xdr:colOff>
      <xdr:row>2</xdr:row>
      <xdr:rowOff>0</xdr:rowOff>
    </xdr:from>
    <xdr:to>
      <xdr:col>24</xdr:col>
      <xdr:colOff>381000</xdr:colOff>
      <xdr:row>22</xdr:row>
      <xdr:rowOff>62865</xdr:rowOff>
    </xdr:to>
    <xdr:pic>
      <xdr:nvPicPr>
        <xdr:cNvPr id="4" name="图片 3"/>
        <xdr:cNvPicPr>
          <a:picLocks noChangeAspect="1"/>
        </xdr:cNvPicPr>
      </xdr:nvPicPr>
      <xdr:blipFill>
        <a:blip r:embed="rId3"/>
        <a:stretch>
          <a:fillRect/>
        </a:stretch>
      </xdr:blipFill>
      <xdr:spPr>
        <a:xfrm>
          <a:off x="11696065" y="342900"/>
          <a:ext cx="5144135" cy="3491865"/>
        </a:xfrm>
        <a:prstGeom prst="rect">
          <a:avLst/>
        </a:prstGeom>
        <a:noFill/>
        <a:ln w="9525">
          <a:noFill/>
        </a:ln>
      </xdr:spPr>
    </xdr:pic>
    <xdr:clientData/>
  </xdr:twoCellAnchor>
  <xdr:twoCellAnchor editAs="oneCell">
    <xdr:from>
      <xdr:col>0</xdr:col>
      <xdr:colOff>114300</xdr:colOff>
      <xdr:row>22</xdr:row>
      <xdr:rowOff>152400</xdr:rowOff>
    </xdr:from>
    <xdr:to>
      <xdr:col>8</xdr:col>
      <xdr:colOff>301625</xdr:colOff>
      <xdr:row>45</xdr:row>
      <xdr:rowOff>100330</xdr:rowOff>
    </xdr:to>
    <xdr:pic>
      <xdr:nvPicPr>
        <xdr:cNvPr id="5" name="图片 4"/>
        <xdr:cNvPicPr>
          <a:picLocks noChangeAspect="1"/>
        </xdr:cNvPicPr>
      </xdr:nvPicPr>
      <xdr:blipFill>
        <a:blip r:embed="rId4"/>
        <a:stretch>
          <a:fillRect/>
        </a:stretch>
      </xdr:blipFill>
      <xdr:spPr>
        <a:xfrm>
          <a:off x="114300" y="3924300"/>
          <a:ext cx="5673725" cy="3891280"/>
        </a:xfrm>
        <a:prstGeom prst="rect">
          <a:avLst/>
        </a:prstGeom>
        <a:noFill/>
        <a:ln w="9525">
          <a:noFill/>
        </a:ln>
      </xdr:spPr>
    </xdr:pic>
    <xdr:clientData/>
  </xdr:twoCellAnchor>
  <xdr:twoCellAnchor editAs="oneCell">
    <xdr:from>
      <xdr:col>8</xdr:col>
      <xdr:colOff>400050</xdr:colOff>
      <xdr:row>22</xdr:row>
      <xdr:rowOff>161925</xdr:rowOff>
    </xdr:from>
    <xdr:to>
      <xdr:col>16</xdr:col>
      <xdr:colOff>668655</xdr:colOff>
      <xdr:row>45</xdr:row>
      <xdr:rowOff>134620</xdr:rowOff>
    </xdr:to>
    <xdr:pic>
      <xdr:nvPicPr>
        <xdr:cNvPr id="6" name="图片 5"/>
        <xdr:cNvPicPr>
          <a:picLocks noChangeAspect="1"/>
        </xdr:cNvPicPr>
      </xdr:nvPicPr>
      <xdr:blipFill>
        <a:blip r:embed="rId5"/>
        <a:stretch>
          <a:fillRect/>
        </a:stretch>
      </xdr:blipFill>
      <xdr:spPr>
        <a:xfrm>
          <a:off x="5886450" y="3933825"/>
          <a:ext cx="5755005" cy="3916045"/>
        </a:xfrm>
        <a:prstGeom prst="rect">
          <a:avLst/>
        </a:prstGeom>
        <a:noFill/>
        <a:ln w="9525">
          <a:noFill/>
        </a:ln>
      </xdr:spPr>
    </xdr:pic>
    <xdr:clientData/>
  </xdr:twoCellAnchor>
  <xdr:twoCellAnchor editAs="oneCell">
    <xdr:from>
      <xdr:col>17</xdr:col>
      <xdr:colOff>66675</xdr:colOff>
      <xdr:row>22</xdr:row>
      <xdr:rowOff>152400</xdr:rowOff>
    </xdr:from>
    <xdr:to>
      <xdr:col>25</xdr:col>
      <xdr:colOff>342900</xdr:colOff>
      <xdr:row>45</xdr:row>
      <xdr:rowOff>132080</xdr:rowOff>
    </xdr:to>
    <xdr:pic>
      <xdr:nvPicPr>
        <xdr:cNvPr id="7" name="图片 6"/>
        <xdr:cNvPicPr>
          <a:picLocks noChangeAspect="1"/>
        </xdr:cNvPicPr>
      </xdr:nvPicPr>
      <xdr:blipFill>
        <a:blip r:embed="rId6"/>
        <a:stretch>
          <a:fillRect/>
        </a:stretch>
      </xdr:blipFill>
      <xdr:spPr>
        <a:xfrm>
          <a:off x="11725275" y="3924300"/>
          <a:ext cx="5762625" cy="3923030"/>
        </a:xfrm>
        <a:prstGeom prst="rect">
          <a:avLst/>
        </a:prstGeom>
        <a:noFill/>
        <a:ln w="9525">
          <a:noFill/>
        </a:ln>
      </xdr:spPr>
    </xdr:pic>
    <xdr:clientData/>
  </xdr:twoCellAnchor>
  <xdr:twoCellAnchor editAs="oneCell">
    <xdr:from>
      <xdr:col>0</xdr:col>
      <xdr:colOff>9525</xdr:colOff>
      <xdr:row>47</xdr:row>
      <xdr:rowOff>0</xdr:rowOff>
    </xdr:from>
    <xdr:to>
      <xdr:col>8</xdr:col>
      <xdr:colOff>380365</xdr:colOff>
      <xdr:row>70</xdr:row>
      <xdr:rowOff>66675</xdr:rowOff>
    </xdr:to>
    <xdr:pic>
      <xdr:nvPicPr>
        <xdr:cNvPr id="8" name="图片 7"/>
        <xdr:cNvPicPr>
          <a:picLocks noChangeAspect="1"/>
        </xdr:cNvPicPr>
      </xdr:nvPicPr>
      <xdr:blipFill>
        <a:blip r:embed="rId7"/>
        <a:stretch>
          <a:fillRect/>
        </a:stretch>
      </xdr:blipFill>
      <xdr:spPr>
        <a:xfrm>
          <a:off x="9525" y="8058150"/>
          <a:ext cx="5857240" cy="401002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657860</xdr:colOff>
      <xdr:row>7</xdr:row>
      <xdr:rowOff>95250</xdr:rowOff>
    </xdr:from>
    <xdr:to>
      <xdr:col>10</xdr:col>
      <xdr:colOff>222885</xdr:colOff>
      <xdr:row>37</xdr:row>
      <xdr:rowOff>56515</xdr:rowOff>
    </xdr:to>
    <xdr:pic>
      <xdr:nvPicPr>
        <xdr:cNvPr id="2" name="图片 1"/>
        <xdr:cNvPicPr>
          <a:picLocks noChangeAspect="1"/>
        </xdr:cNvPicPr>
      </xdr:nvPicPr>
      <xdr:blipFill>
        <a:blip r:embed="rId1"/>
        <a:stretch>
          <a:fillRect/>
        </a:stretch>
      </xdr:blipFill>
      <xdr:spPr>
        <a:xfrm>
          <a:off x="1343660" y="1295400"/>
          <a:ext cx="5737225" cy="5219065"/>
        </a:xfrm>
        <a:prstGeom prst="rect">
          <a:avLst/>
        </a:prstGeom>
        <a:noFill/>
        <a:ln w="9525">
          <a:noFill/>
        </a:ln>
      </xdr:spPr>
    </xdr:pic>
    <xdr:clientData/>
  </xdr:twoCellAnchor>
  <xdr:twoCellAnchor editAs="oneCell">
    <xdr:from>
      <xdr:col>1</xdr:col>
      <xdr:colOff>455930</xdr:colOff>
      <xdr:row>37</xdr:row>
      <xdr:rowOff>94615</xdr:rowOff>
    </xdr:from>
    <xdr:to>
      <xdr:col>10</xdr:col>
      <xdr:colOff>284480</xdr:colOff>
      <xdr:row>57</xdr:row>
      <xdr:rowOff>168910</xdr:rowOff>
    </xdr:to>
    <xdr:pic>
      <xdr:nvPicPr>
        <xdr:cNvPr id="3" name="图片 2"/>
        <xdr:cNvPicPr>
          <a:picLocks noChangeAspect="1"/>
        </xdr:cNvPicPr>
      </xdr:nvPicPr>
      <xdr:blipFill>
        <a:blip r:embed="rId2"/>
        <a:stretch>
          <a:fillRect/>
        </a:stretch>
      </xdr:blipFill>
      <xdr:spPr>
        <a:xfrm>
          <a:off x="1141730" y="6552565"/>
          <a:ext cx="6000750" cy="3503295"/>
        </a:xfrm>
        <a:prstGeom prst="rect">
          <a:avLst/>
        </a:prstGeom>
        <a:noFill/>
        <a:ln w="9525">
          <a:noFill/>
        </a:ln>
      </xdr:spPr>
    </xdr:pic>
    <xdr:clientData/>
  </xdr:twoCellAnchor>
  <xdr:twoCellAnchor editAs="oneCell">
    <xdr:from>
      <xdr:col>10</xdr:col>
      <xdr:colOff>288290</xdr:colOff>
      <xdr:row>38</xdr:row>
      <xdr:rowOff>133985</xdr:rowOff>
    </xdr:from>
    <xdr:to>
      <xdr:col>18</xdr:col>
      <xdr:colOff>560070</xdr:colOff>
      <xdr:row>59</xdr:row>
      <xdr:rowOff>46355</xdr:rowOff>
    </xdr:to>
    <xdr:pic>
      <xdr:nvPicPr>
        <xdr:cNvPr id="4" name="图片 3"/>
        <xdr:cNvPicPr>
          <a:picLocks noChangeAspect="1"/>
        </xdr:cNvPicPr>
      </xdr:nvPicPr>
      <xdr:blipFill>
        <a:blip r:embed="rId3"/>
        <a:stretch>
          <a:fillRect/>
        </a:stretch>
      </xdr:blipFill>
      <xdr:spPr>
        <a:xfrm>
          <a:off x="7146290" y="6763385"/>
          <a:ext cx="5758180" cy="3512820"/>
        </a:xfrm>
        <a:prstGeom prst="rect">
          <a:avLst/>
        </a:prstGeom>
        <a:noFill/>
        <a:ln w="9525">
          <a:noFill/>
        </a:ln>
      </xdr:spPr>
    </xdr:pic>
    <xdr:clientData/>
  </xdr:twoCellAnchor>
  <xdr:twoCellAnchor editAs="oneCell">
    <xdr:from>
      <xdr:col>1</xdr:col>
      <xdr:colOff>627380</xdr:colOff>
      <xdr:row>58</xdr:row>
      <xdr:rowOff>64135</xdr:rowOff>
    </xdr:from>
    <xdr:to>
      <xdr:col>18</xdr:col>
      <xdr:colOff>617855</xdr:colOff>
      <xdr:row>60</xdr:row>
      <xdr:rowOff>54610</xdr:rowOff>
    </xdr:to>
    <xdr:pic>
      <xdr:nvPicPr>
        <xdr:cNvPr id="6" name="图片 5"/>
        <xdr:cNvPicPr>
          <a:picLocks noChangeAspect="1"/>
        </xdr:cNvPicPr>
      </xdr:nvPicPr>
      <xdr:blipFill>
        <a:blip r:embed="rId4"/>
        <a:stretch>
          <a:fillRect/>
        </a:stretch>
      </xdr:blipFill>
      <xdr:spPr>
        <a:xfrm>
          <a:off x="1313180" y="10122535"/>
          <a:ext cx="11649075" cy="333375"/>
        </a:xfrm>
        <a:prstGeom prst="rect">
          <a:avLst/>
        </a:prstGeom>
        <a:noFill/>
        <a:ln w="9525">
          <a:noFill/>
        </a:ln>
      </xdr:spPr>
    </xdr:pic>
    <xdr:clientData/>
  </xdr:twoCellAnchor>
  <xdr:twoCellAnchor editAs="oneCell">
    <xdr:from>
      <xdr:col>10</xdr:col>
      <xdr:colOff>284480</xdr:colOff>
      <xdr:row>17</xdr:row>
      <xdr:rowOff>32385</xdr:rowOff>
    </xdr:from>
    <xdr:to>
      <xdr:col>18</xdr:col>
      <xdr:colOff>541655</xdr:colOff>
      <xdr:row>37</xdr:row>
      <xdr:rowOff>120015</xdr:rowOff>
    </xdr:to>
    <xdr:pic>
      <xdr:nvPicPr>
        <xdr:cNvPr id="7" name="图片 6"/>
        <xdr:cNvPicPr>
          <a:picLocks noChangeAspect="1"/>
        </xdr:cNvPicPr>
      </xdr:nvPicPr>
      <xdr:blipFill>
        <a:blip r:embed="rId5"/>
        <a:stretch>
          <a:fillRect/>
        </a:stretch>
      </xdr:blipFill>
      <xdr:spPr>
        <a:xfrm>
          <a:off x="7142480" y="3061335"/>
          <a:ext cx="5743575" cy="3516630"/>
        </a:xfrm>
        <a:prstGeom prst="rect">
          <a:avLst/>
        </a:prstGeom>
        <a:noFill/>
        <a:ln w="9525">
          <a:noFill/>
        </a:ln>
      </xdr:spPr>
    </xdr:pic>
    <xdr:clientData/>
  </xdr:twoCellAnchor>
  <xdr:twoCellAnchor editAs="oneCell">
    <xdr:from>
      <xdr:col>10</xdr:col>
      <xdr:colOff>314325</xdr:colOff>
      <xdr:row>7</xdr:row>
      <xdr:rowOff>99060</xdr:rowOff>
    </xdr:from>
    <xdr:to>
      <xdr:col>18</xdr:col>
      <xdr:colOff>496570</xdr:colOff>
      <xdr:row>15</xdr:row>
      <xdr:rowOff>68580</xdr:rowOff>
    </xdr:to>
    <xdr:pic>
      <xdr:nvPicPr>
        <xdr:cNvPr id="9" name="图片 8"/>
        <xdr:cNvPicPr>
          <a:picLocks noChangeAspect="1"/>
        </xdr:cNvPicPr>
      </xdr:nvPicPr>
      <xdr:blipFill>
        <a:blip r:embed="rId6"/>
        <a:stretch>
          <a:fillRect/>
        </a:stretch>
      </xdr:blipFill>
      <xdr:spPr>
        <a:xfrm>
          <a:off x="7172325" y="1299210"/>
          <a:ext cx="5668645" cy="1455420"/>
        </a:xfrm>
        <a:prstGeom prst="rect">
          <a:avLst/>
        </a:prstGeom>
        <a:noFill/>
        <a:ln w="9525">
          <a:noFill/>
        </a:ln>
      </xdr:spPr>
    </xdr:pic>
    <xdr:clientData/>
  </xdr:twoCellAnchor>
  <xdr:twoCellAnchor editAs="oneCell">
    <xdr:from>
      <xdr:col>21</xdr:col>
      <xdr:colOff>29845</xdr:colOff>
      <xdr:row>7</xdr:row>
      <xdr:rowOff>92710</xdr:rowOff>
    </xdr:from>
    <xdr:to>
      <xdr:col>34</xdr:col>
      <xdr:colOff>61595</xdr:colOff>
      <xdr:row>33</xdr:row>
      <xdr:rowOff>6350</xdr:rowOff>
    </xdr:to>
    <xdr:pic>
      <xdr:nvPicPr>
        <xdr:cNvPr id="10" name="图片 9"/>
        <xdr:cNvPicPr>
          <a:picLocks noChangeAspect="1"/>
        </xdr:cNvPicPr>
      </xdr:nvPicPr>
      <xdr:blipFill>
        <a:blip r:embed="rId7"/>
        <a:stretch>
          <a:fillRect/>
        </a:stretch>
      </xdr:blipFill>
      <xdr:spPr>
        <a:xfrm>
          <a:off x="14431645" y="1292860"/>
          <a:ext cx="9575800" cy="4485640"/>
        </a:xfrm>
        <a:prstGeom prst="rect">
          <a:avLst/>
        </a:prstGeom>
        <a:noFill/>
        <a:ln w="9525">
          <a:noFill/>
        </a:ln>
      </xdr:spPr>
    </xdr:pic>
    <xdr:clientData/>
  </xdr:twoCellAnchor>
  <xdr:twoCellAnchor editAs="oneCell">
    <xdr:from>
      <xdr:col>21</xdr:col>
      <xdr:colOff>29210</xdr:colOff>
      <xdr:row>36</xdr:row>
      <xdr:rowOff>142875</xdr:rowOff>
    </xdr:from>
    <xdr:to>
      <xdr:col>34</xdr:col>
      <xdr:colOff>226695</xdr:colOff>
      <xdr:row>63</xdr:row>
      <xdr:rowOff>138430</xdr:rowOff>
    </xdr:to>
    <xdr:pic>
      <xdr:nvPicPr>
        <xdr:cNvPr id="11" name="图片 10"/>
        <xdr:cNvPicPr>
          <a:picLocks noChangeAspect="1"/>
        </xdr:cNvPicPr>
      </xdr:nvPicPr>
      <xdr:blipFill>
        <a:blip r:embed="rId8"/>
        <a:stretch>
          <a:fillRect/>
        </a:stretch>
      </xdr:blipFill>
      <xdr:spPr>
        <a:xfrm>
          <a:off x="14431010" y="6429375"/>
          <a:ext cx="9741535" cy="4624705"/>
        </a:xfrm>
        <a:prstGeom prst="rect">
          <a:avLst/>
        </a:prstGeom>
        <a:noFill/>
        <a:ln w="9525">
          <a:noFill/>
        </a:ln>
      </xdr:spPr>
    </xdr:pic>
    <xdr:clientData/>
  </xdr:twoCellAnchor>
  <xdr:twoCellAnchor editAs="oneCell">
    <xdr:from>
      <xdr:col>1</xdr:col>
      <xdr:colOff>685165</xdr:colOff>
      <xdr:row>67</xdr:row>
      <xdr:rowOff>0</xdr:rowOff>
    </xdr:from>
    <xdr:to>
      <xdr:col>12</xdr:col>
      <xdr:colOff>238125</xdr:colOff>
      <xdr:row>95</xdr:row>
      <xdr:rowOff>8255</xdr:rowOff>
    </xdr:to>
    <xdr:pic>
      <xdr:nvPicPr>
        <xdr:cNvPr id="12" name="图片 11"/>
        <xdr:cNvPicPr>
          <a:picLocks noChangeAspect="1"/>
        </xdr:cNvPicPr>
      </xdr:nvPicPr>
      <xdr:blipFill>
        <a:blip r:embed="rId9"/>
        <a:stretch>
          <a:fillRect/>
        </a:stretch>
      </xdr:blipFill>
      <xdr:spPr>
        <a:xfrm>
          <a:off x="1370965" y="11601450"/>
          <a:ext cx="7096760" cy="4808855"/>
        </a:xfrm>
        <a:prstGeom prst="rect">
          <a:avLst/>
        </a:prstGeom>
        <a:noFill/>
        <a:ln w="9525">
          <a:noFill/>
        </a:ln>
      </xdr:spPr>
    </xdr:pic>
    <xdr:clientData/>
  </xdr:twoCellAnchor>
  <xdr:twoCellAnchor editAs="oneCell">
    <xdr:from>
      <xdr:col>12</xdr:col>
      <xdr:colOff>520700</xdr:colOff>
      <xdr:row>67</xdr:row>
      <xdr:rowOff>20955</xdr:rowOff>
    </xdr:from>
    <xdr:to>
      <xdr:col>23</xdr:col>
      <xdr:colOff>83185</xdr:colOff>
      <xdr:row>95</xdr:row>
      <xdr:rowOff>5080</xdr:rowOff>
    </xdr:to>
    <xdr:pic>
      <xdr:nvPicPr>
        <xdr:cNvPr id="13" name="图片 12"/>
        <xdr:cNvPicPr>
          <a:picLocks noChangeAspect="1"/>
        </xdr:cNvPicPr>
      </xdr:nvPicPr>
      <xdr:blipFill>
        <a:blip r:embed="rId10"/>
        <a:stretch>
          <a:fillRect/>
        </a:stretch>
      </xdr:blipFill>
      <xdr:spPr>
        <a:xfrm>
          <a:off x="8750300" y="11622405"/>
          <a:ext cx="7106285" cy="4784725"/>
        </a:xfrm>
        <a:prstGeom prst="rect">
          <a:avLst/>
        </a:prstGeom>
        <a:noFill/>
        <a:ln w="9525">
          <a:noFill/>
        </a:ln>
      </xdr:spPr>
    </xdr:pic>
    <xdr:clientData/>
  </xdr:twoCellAnchor>
  <xdr:twoCellAnchor editAs="oneCell">
    <xdr:from>
      <xdr:col>23</xdr:col>
      <xdr:colOff>671830</xdr:colOff>
      <xdr:row>67</xdr:row>
      <xdr:rowOff>20955</xdr:rowOff>
    </xdr:from>
    <xdr:to>
      <xdr:col>34</xdr:col>
      <xdr:colOff>504190</xdr:colOff>
      <xdr:row>95</xdr:row>
      <xdr:rowOff>82550</xdr:rowOff>
    </xdr:to>
    <xdr:pic>
      <xdr:nvPicPr>
        <xdr:cNvPr id="14" name="图片 13"/>
        <xdr:cNvPicPr>
          <a:picLocks noChangeAspect="1"/>
        </xdr:cNvPicPr>
      </xdr:nvPicPr>
      <xdr:blipFill>
        <a:blip r:embed="rId11"/>
        <a:stretch>
          <a:fillRect/>
        </a:stretch>
      </xdr:blipFill>
      <xdr:spPr>
        <a:xfrm>
          <a:off x="16445230" y="11622405"/>
          <a:ext cx="8004810" cy="4862195"/>
        </a:xfrm>
        <a:prstGeom prst="rect">
          <a:avLst/>
        </a:prstGeom>
        <a:noFill/>
        <a:ln w="9525">
          <a:noFill/>
        </a:ln>
      </xdr:spPr>
    </xdr:pic>
    <xdr:clientData/>
  </xdr:twoCellAnchor>
  <xdr:twoCellAnchor editAs="oneCell">
    <xdr:from>
      <xdr:col>3</xdr:col>
      <xdr:colOff>0</xdr:colOff>
      <xdr:row>99</xdr:row>
      <xdr:rowOff>0</xdr:rowOff>
    </xdr:from>
    <xdr:to>
      <xdr:col>6</xdr:col>
      <xdr:colOff>628650</xdr:colOff>
      <xdr:row>121</xdr:row>
      <xdr:rowOff>161925</xdr:rowOff>
    </xdr:to>
    <xdr:pic>
      <xdr:nvPicPr>
        <xdr:cNvPr id="15" name="图片 14"/>
        <xdr:cNvPicPr>
          <a:picLocks noChangeAspect="1"/>
        </xdr:cNvPicPr>
      </xdr:nvPicPr>
      <xdr:blipFill>
        <a:blip r:embed="rId12"/>
        <a:stretch>
          <a:fillRect/>
        </a:stretch>
      </xdr:blipFill>
      <xdr:spPr>
        <a:xfrm>
          <a:off x="2057400" y="17087850"/>
          <a:ext cx="2686050" cy="4162425"/>
        </a:xfrm>
        <a:prstGeom prst="rect">
          <a:avLst/>
        </a:prstGeom>
        <a:noFill/>
        <a:ln w="9525">
          <a:noFill/>
        </a:ln>
      </xdr:spPr>
    </xdr:pic>
    <xdr:clientData/>
  </xdr:twoCellAnchor>
  <xdr:twoCellAnchor editAs="oneCell">
    <xdr:from>
      <xdr:col>1</xdr:col>
      <xdr:colOff>669290</xdr:colOff>
      <xdr:row>0</xdr:row>
      <xdr:rowOff>151765</xdr:rowOff>
    </xdr:from>
    <xdr:to>
      <xdr:col>18</xdr:col>
      <xdr:colOff>447675</xdr:colOff>
      <xdr:row>6</xdr:row>
      <xdr:rowOff>146050</xdr:rowOff>
    </xdr:to>
    <xdr:pic>
      <xdr:nvPicPr>
        <xdr:cNvPr id="16" name="图片 15"/>
        <xdr:cNvPicPr>
          <a:picLocks noChangeAspect="1"/>
        </xdr:cNvPicPr>
      </xdr:nvPicPr>
      <xdr:blipFill>
        <a:blip r:embed="rId13"/>
        <a:stretch>
          <a:fillRect/>
        </a:stretch>
      </xdr:blipFill>
      <xdr:spPr>
        <a:xfrm>
          <a:off x="1355090" y="151765"/>
          <a:ext cx="11436985" cy="102298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959485</xdr:colOff>
      <xdr:row>131</xdr:row>
      <xdr:rowOff>162560</xdr:rowOff>
    </xdr:from>
    <xdr:to>
      <xdr:col>8</xdr:col>
      <xdr:colOff>488950</xdr:colOff>
      <xdr:row>163</xdr:row>
      <xdr:rowOff>167640</xdr:rowOff>
    </xdr:to>
    <xdr:pic>
      <xdr:nvPicPr>
        <xdr:cNvPr id="3" name="图片 2"/>
        <xdr:cNvPicPr>
          <a:picLocks noChangeAspect="1"/>
        </xdr:cNvPicPr>
      </xdr:nvPicPr>
      <xdr:blipFill>
        <a:blip r:embed="rId1"/>
        <a:stretch>
          <a:fillRect/>
        </a:stretch>
      </xdr:blipFill>
      <xdr:spPr>
        <a:xfrm>
          <a:off x="2160905" y="22841585"/>
          <a:ext cx="9951720" cy="5491480"/>
        </a:xfrm>
        <a:prstGeom prst="rect">
          <a:avLst/>
        </a:prstGeom>
        <a:noFill/>
        <a:ln w="9525">
          <a:noFill/>
        </a:ln>
      </xdr:spPr>
    </xdr:pic>
    <xdr:clientData/>
  </xdr:twoCellAnchor>
  <xdr:twoCellAnchor>
    <xdr:from>
      <xdr:col>1</xdr:col>
      <xdr:colOff>1247775</xdr:colOff>
      <xdr:row>134</xdr:row>
      <xdr:rowOff>31115</xdr:rowOff>
    </xdr:from>
    <xdr:to>
      <xdr:col>3</xdr:col>
      <xdr:colOff>2148840</xdr:colOff>
      <xdr:row>134</xdr:row>
      <xdr:rowOff>31115</xdr:rowOff>
    </xdr:to>
    <xdr:cxnSp>
      <xdr:nvCxnSpPr>
        <xdr:cNvPr id="4" name="直接连接符 3"/>
        <xdr:cNvCxnSpPr/>
      </xdr:nvCxnSpPr>
      <xdr:spPr>
        <a:xfrm>
          <a:off x="2449195" y="23224490"/>
          <a:ext cx="3508375" cy="0"/>
        </a:xfrm>
        <a:prstGeom prst="line">
          <a:avLst/>
        </a:prstGeom>
      </xdr:spPr>
      <xdr:style>
        <a:lnRef idx="2">
          <a:schemeClr val="accent1"/>
        </a:lnRef>
        <a:fillRef idx="0">
          <a:srgbClr val="FFFFFF"/>
        </a:fillRef>
        <a:effectRef idx="0">
          <a:srgbClr val="FFFFFF"/>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26</xdr:row>
      <xdr:rowOff>0</xdr:rowOff>
    </xdr:from>
    <xdr:to>
      <xdr:col>3</xdr:col>
      <xdr:colOff>4791075</xdr:colOff>
      <xdr:row>41</xdr:row>
      <xdr:rowOff>38100</xdr:rowOff>
    </xdr:to>
    <xdr:pic>
      <xdr:nvPicPr>
        <xdr:cNvPr id="2" name="图片 1"/>
        <xdr:cNvPicPr>
          <a:picLocks noChangeAspect="1"/>
        </xdr:cNvPicPr>
      </xdr:nvPicPr>
      <xdr:blipFill>
        <a:blip r:embed="rId1"/>
        <a:stretch>
          <a:fillRect/>
        </a:stretch>
      </xdr:blipFill>
      <xdr:spPr>
        <a:xfrm>
          <a:off x="7067550" y="4638675"/>
          <a:ext cx="4791075" cy="2609850"/>
        </a:xfrm>
        <a:prstGeom prst="rect">
          <a:avLst/>
        </a:prstGeom>
        <a:noFill/>
        <a:ln w="9525">
          <a:noFill/>
        </a:ln>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R18" sqref="R18"/>
    </sheetView>
  </sheetViews>
  <sheetFormatPr defaultColWidth="9" defaultRowHeight="13.5"/>
  <sheetData/>
  <pageMargins left="0.7" right="0.7"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5"/>
  <sheetViews>
    <sheetView workbookViewId="0">
      <selection activeCell="R18" sqref="R18"/>
    </sheetView>
  </sheetViews>
  <sheetFormatPr defaultColWidth="9" defaultRowHeight="13.5" outlineLevelCol="5"/>
  <sheetData>
    <row r="2" spans="1:1">
      <c r="A2" t="s">
        <v>124</v>
      </c>
    </row>
    <row r="3" ht="14.25"/>
    <row r="4" spans="3:5">
      <c r="C4" s="276" t="s">
        <v>150</v>
      </c>
      <c r="D4" s="276" t="s">
        <v>151</v>
      </c>
      <c r="E4" s="276" t="s">
        <v>152</v>
      </c>
    </row>
    <row r="5" ht="14.25" spans="3:5">
      <c r="C5" s="277" t="s">
        <v>153</v>
      </c>
      <c r="D5" s="277" t="s">
        <v>154</v>
      </c>
      <c r="E5" s="277" t="s">
        <v>155</v>
      </c>
    </row>
    <row r="6" spans="2:6">
      <c r="B6" s="276" t="s">
        <v>156</v>
      </c>
      <c r="C6" s="276" t="s">
        <v>157</v>
      </c>
      <c r="D6" s="276" t="s">
        <v>158</v>
      </c>
      <c r="E6" s="276" t="s">
        <v>159</v>
      </c>
      <c r="F6" s="276" t="s">
        <v>160</v>
      </c>
    </row>
    <row r="7" ht="14.25" spans="2:6">
      <c r="B7" s="277" t="s">
        <v>161</v>
      </c>
      <c r="C7" s="277" t="s">
        <v>162</v>
      </c>
      <c r="D7" s="277" t="s">
        <v>163</v>
      </c>
      <c r="E7" s="277" t="s">
        <v>164</v>
      </c>
      <c r="F7" s="277" t="s">
        <v>165</v>
      </c>
    </row>
    <row r="8" spans="2:6">
      <c r="B8" s="276" t="s">
        <v>166</v>
      </c>
      <c r="C8" s="276" t="s">
        <v>167</v>
      </c>
      <c r="D8" s="276" t="s">
        <v>168</v>
      </c>
      <c r="E8" s="276" t="s">
        <v>169</v>
      </c>
      <c r="F8" s="276" t="s">
        <v>170</v>
      </c>
    </row>
    <row r="9" ht="14.25" spans="2:6">
      <c r="B9" s="277" t="s">
        <v>171</v>
      </c>
      <c r="C9" s="277" t="s">
        <v>172</v>
      </c>
      <c r="D9" s="277" t="s">
        <v>173</v>
      </c>
      <c r="E9" s="277" t="s">
        <v>174</v>
      </c>
      <c r="F9" s="277" t="s">
        <v>175</v>
      </c>
    </row>
    <row r="10" spans="3:5">
      <c r="C10" s="276" t="s">
        <v>176</v>
      </c>
      <c r="D10" s="276" t="s">
        <v>177</v>
      </c>
      <c r="E10" s="276" t="s">
        <v>178</v>
      </c>
    </row>
    <row r="11" ht="14.25" spans="3:5">
      <c r="C11" s="277" t="s">
        <v>179</v>
      </c>
      <c r="D11" s="277" t="s">
        <v>180</v>
      </c>
      <c r="E11" s="277" t="s">
        <v>181</v>
      </c>
    </row>
    <row r="15" spans="1:1">
      <c r="A15" t="s">
        <v>182</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7"/>
  <sheetViews>
    <sheetView topLeftCell="A136" workbookViewId="0">
      <selection activeCell="R18" sqref="R18"/>
    </sheetView>
  </sheetViews>
  <sheetFormatPr defaultColWidth="9" defaultRowHeight="13.5"/>
  <cols>
    <col min="1" max="1" width="15.7666666666667" style="8" customWidth="1"/>
    <col min="2" max="2" width="22.975" customWidth="1"/>
    <col min="3" max="3" width="11.2416666666667" customWidth="1"/>
    <col min="4" max="4" width="45.8583333333333" customWidth="1"/>
    <col min="6" max="6" width="29.7" customWidth="1"/>
  </cols>
  <sheetData>
    <row r="1" ht="14.25" spans="1:10">
      <c r="A1" s="143" t="s">
        <v>183</v>
      </c>
      <c r="B1" s="144" t="s">
        <v>184</v>
      </c>
      <c r="C1" s="144" t="s">
        <v>185</v>
      </c>
      <c r="D1" s="144" t="s">
        <v>186</v>
      </c>
      <c r="E1" s="145" t="s">
        <v>187</v>
      </c>
      <c r="I1" t="s">
        <v>188</v>
      </c>
      <c r="J1" t="s">
        <v>189</v>
      </c>
    </row>
    <row r="2" ht="14.25" spans="1:10">
      <c r="A2" s="146" t="s">
        <v>190</v>
      </c>
      <c r="B2" s="147" t="s">
        <v>191</v>
      </c>
      <c r="C2" s="147"/>
      <c r="D2" s="147"/>
      <c r="E2" s="148" t="s">
        <v>192</v>
      </c>
      <c r="J2" t="s">
        <v>193</v>
      </c>
    </row>
    <row r="3" spans="1:10">
      <c r="A3" s="149" t="s">
        <v>194</v>
      </c>
      <c r="B3" s="150" t="s">
        <v>195</v>
      </c>
      <c r="C3" s="151"/>
      <c r="D3" s="152" t="s">
        <v>196</v>
      </c>
      <c r="E3" s="153" t="s">
        <v>197</v>
      </c>
      <c r="G3" s="154"/>
      <c r="J3" t="s">
        <v>198</v>
      </c>
    </row>
    <row r="4" spans="1:10">
      <c r="A4" s="149"/>
      <c r="B4" s="155" t="s">
        <v>199</v>
      </c>
      <c r="C4" s="65"/>
      <c r="D4" s="156" t="s">
        <v>200</v>
      </c>
      <c r="E4" s="153"/>
      <c r="G4" s="157"/>
      <c r="J4" t="s">
        <v>201</v>
      </c>
    </row>
    <row r="5" spans="1:10">
      <c r="A5" s="149"/>
      <c r="B5" s="155" t="s">
        <v>202</v>
      </c>
      <c r="C5" s="65"/>
      <c r="D5" s="156" t="s">
        <v>203</v>
      </c>
      <c r="E5" s="153"/>
      <c r="G5" s="157"/>
      <c r="J5" t="s">
        <v>204</v>
      </c>
    </row>
    <row r="6" spans="1:10">
      <c r="A6" s="149"/>
      <c r="B6" s="155" t="s">
        <v>205</v>
      </c>
      <c r="C6" s="65"/>
      <c r="D6" s="158" t="s">
        <v>206</v>
      </c>
      <c r="E6" s="153"/>
      <c r="G6" s="157"/>
      <c r="J6" t="s">
        <v>207</v>
      </c>
    </row>
    <row r="7" ht="14.25" spans="1:10">
      <c r="A7" s="149"/>
      <c r="B7" s="159" t="s">
        <v>208</v>
      </c>
      <c r="C7" s="160"/>
      <c r="D7" s="161" t="s">
        <v>209</v>
      </c>
      <c r="E7" s="153"/>
      <c r="G7" s="162"/>
      <c r="J7" t="s">
        <v>210</v>
      </c>
    </row>
    <row r="8" ht="14.25" spans="1:10">
      <c r="A8" s="163" t="s">
        <v>211</v>
      </c>
      <c r="B8" s="164" t="s">
        <v>212</v>
      </c>
      <c r="C8" s="164"/>
      <c r="D8" s="164" t="s">
        <v>213</v>
      </c>
      <c r="E8" s="165" t="s">
        <v>197</v>
      </c>
      <c r="F8" s="134" t="s">
        <v>214</v>
      </c>
      <c r="G8" s="166" t="s">
        <v>215</v>
      </c>
      <c r="J8" t="s">
        <v>216</v>
      </c>
    </row>
    <row r="9" ht="14.25" spans="1:10">
      <c r="A9" s="167"/>
      <c r="B9" s="131" t="s">
        <v>217</v>
      </c>
      <c r="C9" s="131"/>
      <c r="D9" s="164" t="s">
        <v>218</v>
      </c>
      <c r="E9" s="168"/>
      <c r="F9" s="134"/>
      <c r="G9" s="169"/>
      <c r="J9" t="s">
        <v>219</v>
      </c>
    </row>
    <row r="10" ht="14.25" spans="1:10">
      <c r="A10" s="167"/>
      <c r="B10" s="131" t="s">
        <v>220</v>
      </c>
      <c r="C10" s="131"/>
      <c r="D10" s="164" t="s">
        <v>221</v>
      </c>
      <c r="E10" s="168"/>
      <c r="F10" s="134"/>
      <c r="G10" s="169"/>
      <c r="J10" t="s">
        <v>222</v>
      </c>
    </row>
    <row r="11" ht="14.25" spans="1:10">
      <c r="A11" s="167"/>
      <c r="B11" s="131" t="s">
        <v>223</v>
      </c>
      <c r="C11" s="131"/>
      <c r="D11" s="164" t="s">
        <v>224</v>
      </c>
      <c r="E11" s="168"/>
      <c r="F11" s="134"/>
      <c r="G11" s="169"/>
      <c r="J11" t="s">
        <v>225</v>
      </c>
    </row>
    <row r="12" ht="14.25" spans="1:10">
      <c r="A12" s="167"/>
      <c r="B12" s="131" t="s">
        <v>226</v>
      </c>
      <c r="C12" s="131"/>
      <c r="D12" s="164" t="s">
        <v>227</v>
      </c>
      <c r="E12" s="168"/>
      <c r="F12" s="134"/>
      <c r="G12" s="169"/>
      <c r="J12" t="s">
        <v>228</v>
      </c>
    </row>
    <row r="13" ht="14.25" spans="1:10">
      <c r="A13" s="170"/>
      <c r="B13" s="171" t="s">
        <v>229</v>
      </c>
      <c r="C13" s="171"/>
      <c r="D13" s="164" t="s">
        <v>230</v>
      </c>
      <c r="E13" s="172"/>
      <c r="F13" s="134"/>
      <c r="G13" s="169"/>
      <c r="J13" t="s">
        <v>231</v>
      </c>
    </row>
    <row r="14" spans="1:10">
      <c r="A14" s="173" t="s">
        <v>232</v>
      </c>
      <c r="B14" s="174" t="s">
        <v>233</v>
      </c>
      <c r="C14" s="174"/>
      <c r="D14" s="174" t="s">
        <v>234</v>
      </c>
      <c r="E14" s="175" t="s">
        <v>235</v>
      </c>
      <c r="F14" s="8" t="s">
        <v>236</v>
      </c>
      <c r="G14" s="169"/>
      <c r="J14" t="s">
        <v>237</v>
      </c>
    </row>
    <row r="15" spans="1:10">
      <c r="A15" s="176"/>
      <c r="B15" s="110" t="s">
        <v>238</v>
      </c>
      <c r="C15" s="110"/>
      <c r="D15" s="110" t="s">
        <v>239</v>
      </c>
      <c r="E15" s="177"/>
      <c r="F15" s="8"/>
      <c r="G15" s="169"/>
      <c r="J15" t="s">
        <v>240</v>
      </c>
    </row>
    <row r="16" spans="1:10">
      <c r="A16" s="176"/>
      <c r="B16" s="110" t="s">
        <v>241</v>
      </c>
      <c r="C16" s="110"/>
      <c r="D16" s="110" t="s">
        <v>242</v>
      </c>
      <c r="E16" s="177"/>
      <c r="F16" s="8"/>
      <c r="G16" s="169"/>
      <c r="J16" t="s">
        <v>243</v>
      </c>
    </row>
    <row r="17" spans="1:10">
      <c r="A17" s="176"/>
      <c r="B17" s="110" t="s">
        <v>244</v>
      </c>
      <c r="C17" s="110"/>
      <c r="D17" s="110" t="s">
        <v>245</v>
      </c>
      <c r="E17" s="177"/>
      <c r="F17" s="8"/>
      <c r="G17" s="169"/>
      <c r="J17" t="s">
        <v>246</v>
      </c>
    </row>
    <row r="18" spans="1:10">
      <c r="A18" s="176"/>
      <c r="B18" s="110" t="s">
        <v>247</v>
      </c>
      <c r="C18" s="110"/>
      <c r="D18" s="110" t="s">
        <v>248</v>
      </c>
      <c r="E18" s="177"/>
      <c r="F18" s="8"/>
      <c r="G18" s="169"/>
      <c r="J18" t="s">
        <v>249</v>
      </c>
    </row>
    <row r="19" ht="14.25" spans="1:10">
      <c r="A19" s="178"/>
      <c r="B19" s="179" t="s">
        <v>250</v>
      </c>
      <c r="C19" s="179"/>
      <c r="D19" s="179" t="s">
        <v>251</v>
      </c>
      <c r="E19" s="180"/>
      <c r="F19" s="8"/>
      <c r="G19" s="169"/>
      <c r="J19" t="s">
        <v>252</v>
      </c>
    </row>
    <row r="20" spans="1:10">
      <c r="A20" s="181" t="s">
        <v>253</v>
      </c>
      <c r="B20" s="182" t="s">
        <v>254</v>
      </c>
      <c r="C20" s="183">
        <v>-22938</v>
      </c>
      <c r="D20" s="184" t="s">
        <v>255</v>
      </c>
      <c r="E20" s="181" t="s">
        <v>197</v>
      </c>
      <c r="G20" s="169"/>
      <c r="J20" t="s">
        <v>256</v>
      </c>
    </row>
    <row r="21" spans="1:10">
      <c r="A21" s="181"/>
      <c r="B21" s="185" t="s">
        <v>257</v>
      </c>
      <c r="C21" s="186">
        <v>-47127.2</v>
      </c>
      <c r="D21" s="187" t="s">
        <v>258</v>
      </c>
      <c r="E21" s="181"/>
      <c r="G21" s="169"/>
      <c r="J21" t="s">
        <v>259</v>
      </c>
    </row>
    <row r="22" spans="1:10">
      <c r="A22" s="181"/>
      <c r="B22" s="185" t="s">
        <v>260</v>
      </c>
      <c r="C22" s="186">
        <v>9774.2</v>
      </c>
      <c r="D22" s="187" t="s">
        <v>261</v>
      </c>
      <c r="E22" s="181"/>
      <c r="G22" s="169"/>
      <c r="J22" t="s">
        <v>262</v>
      </c>
    </row>
    <row r="23" spans="1:10">
      <c r="A23" s="181"/>
      <c r="B23" s="185" t="s">
        <v>263</v>
      </c>
      <c r="C23" s="186">
        <v>-55043.4</v>
      </c>
      <c r="D23" s="187" t="s">
        <v>264</v>
      </c>
      <c r="E23" s="181"/>
      <c r="G23" s="169"/>
      <c r="J23" t="s">
        <v>265</v>
      </c>
    </row>
    <row r="24" spans="1:10">
      <c r="A24" s="181"/>
      <c r="B24" s="185" t="s">
        <v>266</v>
      </c>
      <c r="C24" s="186">
        <v>-86196.5</v>
      </c>
      <c r="D24" s="187" t="s">
        <v>267</v>
      </c>
      <c r="E24" s="181"/>
      <c r="G24" s="169"/>
      <c r="J24" t="s">
        <v>268</v>
      </c>
    </row>
    <row r="25" spans="1:10">
      <c r="A25" s="181"/>
      <c r="B25" s="185" t="s">
        <v>269</v>
      </c>
      <c r="C25" s="186">
        <v>25276.6</v>
      </c>
      <c r="D25" s="187" t="s">
        <v>270</v>
      </c>
      <c r="E25" s="181"/>
      <c r="G25" s="169"/>
      <c r="J25" t="s">
        <v>271</v>
      </c>
    </row>
    <row r="26" spans="1:10">
      <c r="A26" s="181"/>
      <c r="B26" s="185" t="s">
        <v>272</v>
      </c>
      <c r="C26" s="186">
        <v>31558</v>
      </c>
      <c r="D26" s="187" t="s">
        <v>273</v>
      </c>
      <c r="E26" s="181"/>
      <c r="G26" s="169"/>
      <c r="J26" t="s">
        <v>274</v>
      </c>
    </row>
    <row r="27" spans="1:10">
      <c r="A27" s="181"/>
      <c r="B27" s="185" t="s">
        <v>275</v>
      </c>
      <c r="C27" s="186">
        <v>-19601.8</v>
      </c>
      <c r="D27" s="187" t="s">
        <v>276</v>
      </c>
      <c r="E27" s="181"/>
      <c r="G27" s="169"/>
      <c r="J27" t="s">
        <v>277</v>
      </c>
    </row>
    <row r="28" ht="14.25" spans="1:10">
      <c r="A28" s="181"/>
      <c r="B28" s="188" t="s">
        <v>278</v>
      </c>
      <c r="C28" s="189">
        <v>48500</v>
      </c>
      <c r="D28" s="190" t="s">
        <v>279</v>
      </c>
      <c r="E28" s="181"/>
      <c r="G28" s="169"/>
      <c r="J28" t="s">
        <v>280</v>
      </c>
    </row>
    <row r="29" spans="1:10">
      <c r="A29" s="181"/>
      <c r="B29" s="191" t="s">
        <v>281</v>
      </c>
      <c r="C29" s="192">
        <v>-36250</v>
      </c>
      <c r="D29" s="193" t="s">
        <v>282</v>
      </c>
      <c r="E29" s="181"/>
      <c r="G29" s="169"/>
      <c r="J29" t="s">
        <v>283</v>
      </c>
    </row>
    <row r="30" spans="1:10">
      <c r="A30" s="181"/>
      <c r="B30" s="185" t="s">
        <v>284</v>
      </c>
      <c r="C30" s="186">
        <v>-34332.7</v>
      </c>
      <c r="D30" s="187" t="s">
        <v>285</v>
      </c>
      <c r="E30" s="181"/>
      <c r="G30" s="169"/>
      <c r="J30" t="s">
        <v>286</v>
      </c>
    </row>
    <row r="31" spans="1:10">
      <c r="A31" s="181"/>
      <c r="B31" s="185" t="s">
        <v>287</v>
      </c>
      <c r="C31" s="186">
        <v>9774.2</v>
      </c>
      <c r="D31" s="187" t="s">
        <v>288</v>
      </c>
      <c r="E31" s="181"/>
      <c r="G31" s="169"/>
      <c r="J31" t="s">
        <v>289</v>
      </c>
    </row>
    <row r="32" spans="1:10">
      <c r="A32" s="181"/>
      <c r="B32" s="185" t="s">
        <v>290</v>
      </c>
      <c r="C32" s="186">
        <v>-55043.4</v>
      </c>
      <c r="D32" s="187" t="s">
        <v>291</v>
      </c>
      <c r="E32" s="181"/>
      <c r="G32" s="169"/>
      <c r="J32" t="s">
        <v>292</v>
      </c>
    </row>
    <row r="33" spans="1:10">
      <c r="A33" s="181"/>
      <c r="B33" s="185" t="s">
        <v>293</v>
      </c>
      <c r="C33" s="186">
        <v>-86197.5</v>
      </c>
      <c r="D33" s="187" t="s">
        <v>294</v>
      </c>
      <c r="E33" s="181"/>
      <c r="G33" s="169"/>
      <c r="J33" t="s">
        <v>295</v>
      </c>
    </row>
    <row r="34" spans="1:10">
      <c r="A34" s="181"/>
      <c r="B34" s="185" t="s">
        <v>296</v>
      </c>
      <c r="C34" s="186">
        <v>23365</v>
      </c>
      <c r="D34" s="187" t="s">
        <v>297</v>
      </c>
      <c r="E34" s="181"/>
      <c r="G34" s="169"/>
      <c r="J34" t="s">
        <v>298</v>
      </c>
    </row>
    <row r="35" spans="1:10">
      <c r="A35" s="181"/>
      <c r="B35" s="185" t="s">
        <v>299</v>
      </c>
      <c r="C35" s="186">
        <v>32530</v>
      </c>
      <c r="D35" s="187" t="s">
        <v>300</v>
      </c>
      <c r="E35" s="181"/>
      <c r="G35" s="169"/>
      <c r="J35" t="s">
        <v>301</v>
      </c>
    </row>
    <row r="36" spans="1:10">
      <c r="A36" s="181"/>
      <c r="B36" s="185" t="s">
        <v>302</v>
      </c>
      <c r="C36" s="186">
        <v>-17945</v>
      </c>
      <c r="D36" s="187" t="s">
        <v>303</v>
      </c>
      <c r="E36" s="181"/>
      <c r="G36" s="169"/>
      <c r="J36" t="s">
        <v>304</v>
      </c>
    </row>
    <row r="37" ht="14.25" spans="1:10">
      <c r="A37" s="181"/>
      <c r="B37" s="194" t="s">
        <v>305</v>
      </c>
      <c r="C37" s="195">
        <v>48000</v>
      </c>
      <c r="D37" s="196" t="s">
        <v>306</v>
      </c>
      <c r="E37" s="181"/>
      <c r="G37" s="169"/>
      <c r="J37" t="s">
        <v>307</v>
      </c>
    </row>
    <row r="38" spans="1:10">
      <c r="A38" s="181"/>
      <c r="B38" s="191" t="s">
        <v>308</v>
      </c>
      <c r="C38" s="192">
        <v>-45225.2</v>
      </c>
      <c r="D38" s="193" t="s">
        <v>309</v>
      </c>
      <c r="E38" s="181"/>
      <c r="G38" s="169"/>
      <c r="J38" t="s">
        <v>310</v>
      </c>
    </row>
    <row r="39" spans="1:10">
      <c r="A39" s="181"/>
      <c r="B39" s="185" t="s">
        <v>311</v>
      </c>
      <c r="C39" s="186">
        <v>-23703.6</v>
      </c>
      <c r="D39" s="187" t="s">
        <v>312</v>
      </c>
      <c r="E39" s="181"/>
      <c r="G39" s="169"/>
      <c r="J39" t="s">
        <v>313</v>
      </c>
    </row>
    <row r="40" spans="1:10">
      <c r="A40" s="181"/>
      <c r="B40" s="185" t="s">
        <v>314</v>
      </c>
      <c r="C40" s="186">
        <v>9774.2</v>
      </c>
      <c r="D40" s="187" t="s">
        <v>315</v>
      </c>
      <c r="E40" s="181"/>
      <c r="G40" s="169"/>
      <c r="J40" t="s">
        <v>316</v>
      </c>
    </row>
    <row r="41" spans="1:10">
      <c r="A41" s="181"/>
      <c r="B41" s="185" t="s">
        <v>317</v>
      </c>
      <c r="C41" s="186">
        <v>-55043.4</v>
      </c>
      <c r="D41" s="187" t="s">
        <v>318</v>
      </c>
      <c r="E41" s="181"/>
      <c r="G41" s="169"/>
      <c r="J41" t="s">
        <v>319</v>
      </c>
    </row>
    <row r="42" spans="1:10">
      <c r="A42" s="181"/>
      <c r="B42" s="185" t="s">
        <v>320</v>
      </c>
      <c r="C42" s="186">
        <v>-66189</v>
      </c>
      <c r="D42" s="187" t="s">
        <v>321</v>
      </c>
      <c r="E42" s="181"/>
      <c r="G42" s="169"/>
      <c r="J42" t="s">
        <v>322</v>
      </c>
    </row>
    <row r="43" spans="1:10">
      <c r="A43" s="181"/>
      <c r="B43" s="185" t="s">
        <v>323</v>
      </c>
      <c r="C43" s="186">
        <v>14564.6</v>
      </c>
      <c r="D43" s="187" t="s">
        <v>324</v>
      </c>
      <c r="E43" s="181"/>
      <c r="G43" s="169"/>
      <c r="J43" t="s">
        <v>325</v>
      </c>
    </row>
    <row r="44" spans="1:10">
      <c r="A44" s="181"/>
      <c r="B44" s="185" t="s">
        <v>326</v>
      </c>
      <c r="C44" s="186">
        <v>54592.8</v>
      </c>
      <c r="D44" s="187" t="s">
        <v>327</v>
      </c>
      <c r="E44" s="181"/>
      <c r="G44" s="169"/>
      <c r="J44" t="s">
        <v>328</v>
      </c>
    </row>
    <row r="45" spans="1:10">
      <c r="A45" s="181"/>
      <c r="B45" s="185" t="s">
        <v>329</v>
      </c>
      <c r="C45" s="186">
        <v>-11108.4</v>
      </c>
      <c r="D45" s="187" t="s">
        <v>330</v>
      </c>
      <c r="E45" s="181"/>
      <c r="G45" s="169"/>
      <c r="J45" t="s">
        <v>331</v>
      </c>
    </row>
    <row r="46" ht="14.25" spans="1:10">
      <c r="A46" s="181"/>
      <c r="B46" s="194" t="s">
        <v>332</v>
      </c>
      <c r="C46" s="195">
        <v>11900</v>
      </c>
      <c r="D46" s="196" t="s">
        <v>333</v>
      </c>
      <c r="E46" s="181"/>
      <c r="G46" s="169"/>
      <c r="J46" t="s">
        <v>334</v>
      </c>
    </row>
    <row r="47" spans="1:10">
      <c r="A47" s="197" t="s">
        <v>335</v>
      </c>
      <c r="B47" s="198" t="s">
        <v>336</v>
      </c>
      <c r="C47" s="199">
        <v>-31750</v>
      </c>
      <c r="D47" s="200" t="s">
        <v>337</v>
      </c>
      <c r="E47" s="197" t="s">
        <v>197</v>
      </c>
      <c r="G47" s="169"/>
      <c r="J47" t="s">
        <v>338</v>
      </c>
    </row>
    <row r="48" spans="1:10">
      <c r="A48" s="181"/>
      <c r="B48" s="201" t="s">
        <v>339</v>
      </c>
      <c r="C48" s="202">
        <v>-35105.5</v>
      </c>
      <c r="D48" s="203" t="s">
        <v>340</v>
      </c>
      <c r="E48" s="181"/>
      <c r="G48" s="169"/>
      <c r="J48" t="s">
        <v>341</v>
      </c>
    </row>
    <row r="49" spans="1:10">
      <c r="A49" s="181"/>
      <c r="B49" s="201" t="s">
        <v>342</v>
      </c>
      <c r="C49" s="202">
        <v>37774.3</v>
      </c>
      <c r="D49" s="203" t="s">
        <v>343</v>
      </c>
      <c r="E49" s="181"/>
      <c r="G49" s="169"/>
      <c r="J49" t="s">
        <v>344</v>
      </c>
    </row>
    <row r="50" spans="1:10">
      <c r="A50" s="181"/>
      <c r="B50" s="201" t="s">
        <v>345</v>
      </c>
      <c r="C50" s="202">
        <v>-31043.4</v>
      </c>
      <c r="D50" s="203" t="s">
        <v>346</v>
      </c>
      <c r="E50" s="181"/>
      <c r="G50" s="169"/>
      <c r="J50" t="s">
        <v>347</v>
      </c>
    </row>
    <row r="51" spans="1:10">
      <c r="A51" s="181"/>
      <c r="B51" s="201" t="s">
        <v>348</v>
      </c>
      <c r="C51" s="202">
        <v>-86097.5</v>
      </c>
      <c r="D51" s="203" t="s">
        <v>349</v>
      </c>
      <c r="E51" s="181"/>
      <c r="G51" s="169"/>
      <c r="J51" t="s">
        <v>350</v>
      </c>
    </row>
    <row r="52" spans="1:10">
      <c r="A52" s="181"/>
      <c r="B52" s="201" t="s">
        <v>351</v>
      </c>
      <c r="C52" s="202">
        <v>-26100</v>
      </c>
      <c r="D52" s="203" t="s">
        <v>352</v>
      </c>
      <c r="E52" s="181"/>
      <c r="G52" s="169"/>
      <c r="J52" t="s">
        <v>353</v>
      </c>
    </row>
    <row r="53" spans="1:10">
      <c r="A53" s="181"/>
      <c r="B53" s="201" t="s">
        <v>354</v>
      </c>
      <c r="C53" s="202">
        <v>43720</v>
      </c>
      <c r="D53" s="203" t="s">
        <v>355</v>
      </c>
      <c r="E53" s="181"/>
      <c r="G53" s="169"/>
      <c r="J53" t="s">
        <v>356</v>
      </c>
    </row>
    <row r="54" spans="1:10">
      <c r="A54" s="181"/>
      <c r="B54" s="201" t="s">
        <v>357</v>
      </c>
      <c r="C54" s="202">
        <v>-20424</v>
      </c>
      <c r="D54" s="203" t="s">
        <v>358</v>
      </c>
      <c r="E54" s="181"/>
      <c r="G54" s="169"/>
      <c r="J54" t="s">
        <v>359</v>
      </c>
    </row>
    <row r="55" ht="14.25" spans="1:10">
      <c r="A55" s="181"/>
      <c r="B55" s="204" t="s">
        <v>360</v>
      </c>
      <c r="C55" s="205">
        <v>13000</v>
      </c>
      <c r="D55" s="206" t="s">
        <v>361</v>
      </c>
      <c r="E55" s="181"/>
      <c r="G55" s="169"/>
      <c r="J55" t="s">
        <v>362</v>
      </c>
    </row>
    <row r="56" spans="1:10">
      <c r="A56" s="181"/>
      <c r="B56" s="198" t="s">
        <v>363</v>
      </c>
      <c r="C56" s="199">
        <v>-18050</v>
      </c>
      <c r="D56" s="200" t="s">
        <v>364</v>
      </c>
      <c r="E56" s="181"/>
      <c r="G56" s="169"/>
      <c r="J56" t="s">
        <v>365</v>
      </c>
    </row>
    <row r="57" spans="1:10">
      <c r="A57" s="181"/>
      <c r="B57" s="201" t="s">
        <v>366</v>
      </c>
      <c r="C57" s="202">
        <v>-47905.5</v>
      </c>
      <c r="D57" s="203" t="s">
        <v>367</v>
      </c>
      <c r="E57" s="181"/>
      <c r="G57" s="169"/>
      <c r="J57" t="s">
        <v>368</v>
      </c>
    </row>
    <row r="58" spans="1:10">
      <c r="A58" s="181"/>
      <c r="B58" s="201" t="s">
        <v>369</v>
      </c>
      <c r="C58" s="202">
        <v>37774.3</v>
      </c>
      <c r="D58" s="203" t="s">
        <v>370</v>
      </c>
      <c r="E58" s="181"/>
      <c r="G58" s="169"/>
      <c r="J58" t="s">
        <v>371</v>
      </c>
    </row>
    <row r="59" spans="1:10">
      <c r="A59" s="181"/>
      <c r="B59" s="201" t="s">
        <v>372</v>
      </c>
      <c r="C59" s="202">
        <v>-31043.4</v>
      </c>
      <c r="D59" s="203" t="s">
        <v>373</v>
      </c>
      <c r="E59" s="181"/>
      <c r="G59" s="169"/>
      <c r="J59" t="s">
        <v>374</v>
      </c>
    </row>
    <row r="60" spans="1:10">
      <c r="A60" s="181"/>
      <c r="B60" s="201" t="s">
        <v>375</v>
      </c>
      <c r="C60" s="202">
        <v>-85797.5</v>
      </c>
      <c r="D60" s="203" t="s">
        <v>376</v>
      </c>
      <c r="E60" s="181"/>
      <c r="G60" s="169"/>
      <c r="J60" t="s">
        <v>377</v>
      </c>
    </row>
    <row r="61" spans="1:10">
      <c r="A61" s="181"/>
      <c r="B61" s="201" t="s">
        <v>378</v>
      </c>
      <c r="C61" s="202">
        <v>-24130</v>
      </c>
      <c r="D61" s="203" t="s">
        <v>379</v>
      </c>
      <c r="E61" s="181"/>
      <c r="G61" s="169"/>
      <c r="J61" t="s">
        <v>380</v>
      </c>
    </row>
    <row r="62" spans="1:10">
      <c r="A62" s="181"/>
      <c r="B62" s="201" t="s">
        <v>381</v>
      </c>
      <c r="C62" s="202">
        <v>43100</v>
      </c>
      <c r="D62" s="203" t="s">
        <v>382</v>
      </c>
      <c r="E62" s="181"/>
      <c r="G62" s="169"/>
      <c r="J62" t="s">
        <v>383</v>
      </c>
    </row>
    <row r="63" spans="1:10">
      <c r="A63" s="181"/>
      <c r="B63" s="201" t="s">
        <v>384</v>
      </c>
      <c r="C63" s="202">
        <v>-20660</v>
      </c>
      <c r="D63" s="203" t="s">
        <v>385</v>
      </c>
      <c r="E63" s="181"/>
      <c r="G63" s="169"/>
      <c r="J63" t="s">
        <v>386</v>
      </c>
    </row>
    <row r="64" ht="14.25" spans="1:10">
      <c r="A64" s="181"/>
      <c r="B64" s="204" t="s">
        <v>387</v>
      </c>
      <c r="C64" s="205">
        <v>11000</v>
      </c>
      <c r="D64" s="206" t="s">
        <v>388</v>
      </c>
      <c r="E64" s="181"/>
      <c r="G64" s="169"/>
      <c r="J64" t="s">
        <v>389</v>
      </c>
    </row>
    <row r="65" spans="1:10">
      <c r="A65" s="181"/>
      <c r="B65" s="198" t="s">
        <v>390</v>
      </c>
      <c r="C65" s="199">
        <v>-9268.1</v>
      </c>
      <c r="D65" s="200" t="s">
        <v>391</v>
      </c>
      <c r="E65" s="181"/>
      <c r="G65" s="169"/>
      <c r="J65" t="s">
        <v>392</v>
      </c>
    </row>
    <row r="66" spans="1:10">
      <c r="A66" s="181"/>
      <c r="B66" s="201" t="s">
        <v>393</v>
      </c>
      <c r="C66" s="202">
        <v>-19848.9</v>
      </c>
      <c r="D66" s="203" t="s">
        <v>394</v>
      </c>
      <c r="E66" s="181"/>
      <c r="G66" s="169"/>
      <c r="J66" t="s">
        <v>395</v>
      </c>
    </row>
    <row r="67" spans="1:10">
      <c r="A67" s="181"/>
      <c r="B67" s="201" t="s">
        <v>396</v>
      </c>
      <c r="C67" s="202">
        <v>37774.3</v>
      </c>
      <c r="D67" s="203" t="s">
        <v>397</v>
      </c>
      <c r="E67" s="181"/>
      <c r="G67" s="169"/>
      <c r="J67" t="s">
        <v>398</v>
      </c>
    </row>
    <row r="68" spans="1:10">
      <c r="A68" s="181"/>
      <c r="B68" s="201" t="s">
        <v>399</v>
      </c>
      <c r="C68" s="202">
        <v>-49043.4</v>
      </c>
      <c r="D68" s="203" t="s">
        <v>400</v>
      </c>
      <c r="E68" s="181"/>
      <c r="G68" s="169"/>
      <c r="J68" t="s">
        <v>401</v>
      </c>
    </row>
    <row r="69" spans="1:10">
      <c r="A69" s="181"/>
      <c r="B69" s="201" t="s">
        <v>402</v>
      </c>
      <c r="C69" s="202">
        <v>-65281.5</v>
      </c>
      <c r="D69" s="203" t="s">
        <v>403</v>
      </c>
      <c r="E69" s="181"/>
      <c r="G69" s="169"/>
      <c r="J69" t="s">
        <v>404</v>
      </c>
    </row>
    <row r="70" spans="1:10">
      <c r="A70" s="181"/>
      <c r="B70" s="201" t="s">
        <v>405</v>
      </c>
      <c r="C70" s="202">
        <v>-14262.2</v>
      </c>
      <c r="D70" s="203" t="s">
        <v>406</v>
      </c>
      <c r="E70" s="181"/>
      <c r="G70" s="169"/>
      <c r="J70" t="s">
        <v>407</v>
      </c>
    </row>
    <row r="71" spans="1:10">
      <c r="A71" s="181"/>
      <c r="B71" s="201" t="s">
        <v>408</v>
      </c>
      <c r="C71" s="202">
        <v>58869.2</v>
      </c>
      <c r="D71" s="203" t="s">
        <v>409</v>
      </c>
      <c r="E71" s="181"/>
      <c r="G71" s="169"/>
      <c r="J71" t="s">
        <v>410</v>
      </c>
    </row>
    <row r="72" spans="1:10">
      <c r="A72" s="181"/>
      <c r="B72" s="201" t="s">
        <v>411</v>
      </c>
      <c r="C72" s="202">
        <v>-11131.1</v>
      </c>
      <c r="D72" s="203" t="s">
        <v>412</v>
      </c>
      <c r="E72" s="181"/>
      <c r="G72" s="169"/>
      <c r="J72" t="s">
        <v>413</v>
      </c>
    </row>
    <row r="73" ht="14.25" spans="1:10">
      <c r="A73" s="181"/>
      <c r="B73" s="204" t="s">
        <v>414</v>
      </c>
      <c r="C73" s="205">
        <v>11800</v>
      </c>
      <c r="D73" s="206" t="s">
        <v>415</v>
      </c>
      <c r="E73" s="181"/>
      <c r="G73" s="207"/>
      <c r="J73" t="s">
        <v>416</v>
      </c>
    </row>
    <row r="74" spans="1:10">
      <c r="A74" s="208" t="s">
        <v>417</v>
      </c>
      <c r="B74" s="209" t="s">
        <v>418</v>
      </c>
      <c r="C74" s="210">
        <v>176467.8</v>
      </c>
      <c r="D74" s="211" t="s">
        <v>419</v>
      </c>
      <c r="E74" s="212"/>
      <c r="G74" s="213"/>
      <c r="J74" t="s">
        <v>420</v>
      </c>
    </row>
    <row r="75" spans="1:10">
      <c r="A75" s="149"/>
      <c r="B75" s="155" t="s">
        <v>421</v>
      </c>
      <c r="C75" s="65">
        <v>348697.6</v>
      </c>
      <c r="D75" s="156" t="s">
        <v>422</v>
      </c>
      <c r="E75" s="214"/>
      <c r="G75" s="215"/>
      <c r="J75" t="s">
        <v>423</v>
      </c>
    </row>
    <row r="76" ht="14.25" spans="1:10">
      <c r="A76" s="216"/>
      <c r="B76" s="217" t="s">
        <v>424</v>
      </c>
      <c r="C76" s="218">
        <v>500</v>
      </c>
      <c r="D76" s="219" t="s">
        <v>425</v>
      </c>
      <c r="E76" s="220"/>
      <c r="G76" s="215"/>
      <c r="J76" t="s">
        <v>426</v>
      </c>
    </row>
    <row r="77" ht="14.25" spans="1:10">
      <c r="A77" s="221"/>
      <c r="B77" s="222" t="s">
        <v>427</v>
      </c>
      <c r="C77" s="222"/>
      <c r="D77" s="222"/>
      <c r="E77" s="223" t="s">
        <v>428</v>
      </c>
      <c r="G77" s="215"/>
      <c r="J77" t="s">
        <v>429</v>
      </c>
    </row>
    <row r="78" spans="1:10">
      <c r="A78" s="224" t="s">
        <v>430</v>
      </c>
      <c r="B78" s="225" t="s">
        <v>431</v>
      </c>
      <c r="C78" s="226">
        <v>7000</v>
      </c>
      <c r="D78" s="227" t="s">
        <v>432</v>
      </c>
      <c r="E78" s="213" t="s">
        <v>197</v>
      </c>
      <c r="G78" s="215"/>
      <c r="J78" t="s">
        <v>433</v>
      </c>
    </row>
    <row r="79" spans="1:10">
      <c r="A79" s="228"/>
      <c r="B79" s="19" t="s">
        <v>434</v>
      </c>
      <c r="C79" s="20">
        <v>174266.1</v>
      </c>
      <c r="D79" s="21" t="s">
        <v>435</v>
      </c>
      <c r="E79" s="215"/>
      <c r="G79" s="215"/>
      <c r="J79" t="s">
        <v>436</v>
      </c>
    </row>
    <row r="80" spans="1:10">
      <c r="A80" s="228"/>
      <c r="B80" s="19" t="s">
        <v>437</v>
      </c>
      <c r="C80" s="20">
        <v>-176505.1</v>
      </c>
      <c r="D80" s="21" t="s">
        <v>438</v>
      </c>
      <c r="E80" s="215"/>
      <c r="G80" s="215"/>
      <c r="J80" t="s">
        <v>439</v>
      </c>
    </row>
    <row r="81" spans="1:10">
      <c r="A81" s="228"/>
      <c r="B81" s="19" t="s">
        <v>440</v>
      </c>
      <c r="C81" s="20">
        <v>-27089.1</v>
      </c>
      <c r="D81" s="21" t="s">
        <v>441</v>
      </c>
      <c r="E81" s="215"/>
      <c r="G81" s="215"/>
      <c r="J81" t="s">
        <v>442</v>
      </c>
    </row>
    <row r="82" spans="1:10">
      <c r="A82" s="228"/>
      <c r="B82" s="229" t="s">
        <v>443</v>
      </c>
      <c r="C82" s="230">
        <v>-24485</v>
      </c>
      <c r="D82" s="231" t="s">
        <v>444</v>
      </c>
      <c r="E82" s="215"/>
      <c r="G82" s="215"/>
      <c r="J82" t="s">
        <v>445</v>
      </c>
    </row>
    <row r="83" spans="1:7">
      <c r="A83" s="228"/>
      <c r="B83" s="232" t="s">
        <v>446</v>
      </c>
      <c r="C83" s="233">
        <v>-81700</v>
      </c>
      <c r="D83" s="234" t="s">
        <v>447</v>
      </c>
      <c r="E83" s="215"/>
      <c r="G83" s="215"/>
    </row>
    <row r="84" ht="14.25" spans="1:7">
      <c r="A84" s="235"/>
      <c r="B84" s="236" t="s">
        <v>448</v>
      </c>
      <c r="C84" s="237">
        <v>-152000</v>
      </c>
      <c r="D84" s="238" t="s">
        <v>449</v>
      </c>
      <c r="E84" s="239"/>
      <c r="G84" s="239"/>
    </row>
    <row r="85" spans="1:10">
      <c r="A85" s="240"/>
      <c r="B85" s="241" t="s">
        <v>450</v>
      </c>
      <c r="C85" s="241"/>
      <c r="D85" s="242" t="s">
        <v>451</v>
      </c>
      <c r="E85" s="243" t="s">
        <v>452</v>
      </c>
      <c r="F85" s="244" t="s">
        <v>453</v>
      </c>
      <c r="G85" s="134"/>
      <c r="J85" t="s">
        <v>454</v>
      </c>
    </row>
    <row r="86" spans="1:10">
      <c r="A86" s="240"/>
      <c r="B86" s="138" t="s">
        <v>455</v>
      </c>
      <c r="C86" s="138"/>
      <c r="D86" s="137"/>
      <c r="E86" s="245"/>
      <c r="F86" s="246"/>
      <c r="G86" s="134"/>
      <c r="J86" t="s">
        <v>456</v>
      </c>
    </row>
    <row r="87" spans="1:10">
      <c r="A87" s="240"/>
      <c r="B87" s="138" t="s">
        <v>457</v>
      </c>
      <c r="C87" s="138"/>
      <c r="D87" s="137"/>
      <c r="E87" s="245"/>
      <c r="F87" s="246"/>
      <c r="G87" s="134"/>
      <c r="J87" t="s">
        <v>458</v>
      </c>
    </row>
    <row r="88" spans="1:10">
      <c r="A88" s="240"/>
      <c r="B88" s="138" t="s">
        <v>459</v>
      </c>
      <c r="C88" s="138"/>
      <c r="D88" s="137"/>
      <c r="E88" s="245"/>
      <c r="F88" s="246"/>
      <c r="G88" s="134"/>
      <c r="J88" t="s">
        <v>460</v>
      </c>
    </row>
    <row r="89" spans="1:10">
      <c r="A89" s="240"/>
      <c r="B89" s="138" t="s">
        <v>461</v>
      </c>
      <c r="C89" s="138"/>
      <c r="D89" s="137"/>
      <c r="E89" s="245"/>
      <c r="F89" s="246"/>
      <c r="G89" s="134"/>
      <c r="J89" t="s">
        <v>462</v>
      </c>
    </row>
    <row r="90" spans="1:10">
      <c r="A90" s="240"/>
      <c r="B90" s="138" t="s">
        <v>463</v>
      </c>
      <c r="C90" s="138"/>
      <c r="D90" s="137"/>
      <c r="E90" s="245"/>
      <c r="F90" s="246"/>
      <c r="G90" s="134"/>
      <c r="J90" t="s">
        <v>464</v>
      </c>
    </row>
    <row r="91" spans="1:10">
      <c r="A91" s="240"/>
      <c r="B91" s="138" t="s">
        <v>465</v>
      </c>
      <c r="C91" s="138"/>
      <c r="D91" s="137"/>
      <c r="E91" s="245"/>
      <c r="F91" s="246"/>
      <c r="G91" s="134"/>
      <c r="J91" t="s">
        <v>466</v>
      </c>
    </row>
    <row r="92" spans="1:10">
      <c r="A92" s="240"/>
      <c r="B92" s="138" t="s">
        <v>467</v>
      </c>
      <c r="C92" s="138"/>
      <c r="D92" s="137"/>
      <c r="E92" s="245"/>
      <c r="F92" s="246"/>
      <c r="G92" s="134"/>
      <c r="J92" t="s">
        <v>468</v>
      </c>
    </row>
    <row r="93" spans="1:10">
      <c r="A93" s="240"/>
      <c r="B93" s="138" t="s">
        <v>469</v>
      </c>
      <c r="C93" s="138"/>
      <c r="D93" s="137"/>
      <c r="E93" s="245"/>
      <c r="F93" s="246"/>
      <c r="G93" s="134"/>
      <c r="J93" t="s">
        <v>470</v>
      </c>
    </row>
    <row r="94" spans="1:10">
      <c r="A94" s="240"/>
      <c r="B94" s="138" t="s">
        <v>471</v>
      </c>
      <c r="C94" s="138"/>
      <c r="D94" s="137"/>
      <c r="E94" s="245"/>
      <c r="F94" s="246"/>
      <c r="G94" s="134"/>
      <c r="J94" t="s">
        <v>472</v>
      </c>
    </row>
    <row r="95" spans="1:10">
      <c r="A95" s="240"/>
      <c r="B95" s="138" t="s">
        <v>473</v>
      </c>
      <c r="C95" s="138"/>
      <c r="D95" s="137"/>
      <c r="E95" s="245"/>
      <c r="F95" s="246"/>
      <c r="G95" s="134"/>
      <c r="J95" t="s">
        <v>474</v>
      </c>
    </row>
    <row r="96" spans="1:10">
      <c r="A96" s="240"/>
      <c r="B96" s="138" t="s">
        <v>475</v>
      </c>
      <c r="C96" s="138"/>
      <c r="D96" s="137"/>
      <c r="E96" s="245"/>
      <c r="F96" s="246"/>
      <c r="G96" s="134"/>
      <c r="J96" t="s">
        <v>476</v>
      </c>
    </row>
    <row r="97" spans="1:10">
      <c r="A97" s="240"/>
      <c r="B97" s="138" t="s">
        <v>477</v>
      </c>
      <c r="C97" s="138"/>
      <c r="D97" s="137"/>
      <c r="E97" s="245"/>
      <c r="F97" s="246"/>
      <c r="G97" s="134"/>
      <c r="J97" t="s">
        <v>478</v>
      </c>
    </row>
    <row r="98" spans="1:10">
      <c r="A98" s="240"/>
      <c r="B98" s="138" t="s">
        <v>479</v>
      </c>
      <c r="C98" s="138"/>
      <c r="D98" s="137"/>
      <c r="E98" s="245"/>
      <c r="F98" s="246"/>
      <c r="G98" s="134"/>
      <c r="J98" t="s">
        <v>480</v>
      </c>
    </row>
    <row r="99" spans="1:10">
      <c r="A99" s="240"/>
      <c r="B99" s="138" t="s">
        <v>481</v>
      </c>
      <c r="C99" s="138"/>
      <c r="D99" s="137"/>
      <c r="E99" s="245"/>
      <c r="F99" s="246"/>
      <c r="G99" s="134"/>
      <c r="J99" t="s">
        <v>482</v>
      </c>
    </row>
    <row r="100" spans="1:10">
      <c r="A100" s="240"/>
      <c r="B100" s="138" t="s">
        <v>483</v>
      </c>
      <c r="C100" s="138"/>
      <c r="D100" s="137"/>
      <c r="E100" s="245"/>
      <c r="F100" s="246"/>
      <c r="G100" s="134"/>
      <c r="J100" t="s">
        <v>484</v>
      </c>
    </row>
    <row r="101" spans="1:10">
      <c r="A101" s="240"/>
      <c r="B101" s="138" t="s">
        <v>485</v>
      </c>
      <c r="C101" s="138"/>
      <c r="D101" s="137"/>
      <c r="E101" s="245"/>
      <c r="F101" s="246"/>
      <c r="G101" s="134"/>
      <c r="J101" t="s">
        <v>486</v>
      </c>
    </row>
    <row r="102" spans="1:10">
      <c r="A102" s="240"/>
      <c r="B102" s="138" t="s">
        <v>487</v>
      </c>
      <c r="C102" s="138"/>
      <c r="D102" s="137"/>
      <c r="E102" s="245"/>
      <c r="F102" s="246"/>
      <c r="G102" s="134"/>
      <c r="J102" t="s">
        <v>488</v>
      </c>
    </row>
    <row r="103" spans="1:10">
      <c r="A103" s="240"/>
      <c r="B103" s="138" t="s">
        <v>489</v>
      </c>
      <c r="C103" s="138"/>
      <c r="D103" s="137"/>
      <c r="E103" s="245"/>
      <c r="F103" s="246"/>
      <c r="G103" s="134"/>
      <c r="J103" t="s">
        <v>490</v>
      </c>
    </row>
    <row r="104" spans="1:10">
      <c r="A104" s="240"/>
      <c r="B104" s="138" t="s">
        <v>491</v>
      </c>
      <c r="C104" s="138"/>
      <c r="D104" s="137"/>
      <c r="E104" s="245"/>
      <c r="F104" s="246"/>
      <c r="G104" s="134"/>
      <c r="J104" t="s">
        <v>492</v>
      </c>
    </row>
    <row r="105" spans="1:10">
      <c r="A105" s="240"/>
      <c r="B105" s="138" t="s">
        <v>493</v>
      </c>
      <c r="C105" s="138"/>
      <c r="D105" s="137"/>
      <c r="E105" s="245"/>
      <c r="F105" s="246"/>
      <c r="G105" s="134"/>
      <c r="J105" t="s">
        <v>494</v>
      </c>
    </row>
    <row r="106" spans="1:10">
      <c r="A106" s="240"/>
      <c r="B106" s="247" t="s">
        <v>495</v>
      </c>
      <c r="C106" s="247"/>
      <c r="D106" s="248"/>
      <c r="E106" s="249"/>
      <c r="F106" s="246"/>
      <c r="G106" s="134"/>
      <c r="J106" t="s">
        <v>496</v>
      </c>
    </row>
    <row r="107" spans="1:10">
      <c r="A107" s="250" t="s">
        <v>497</v>
      </c>
      <c r="B107" s="174" t="s">
        <v>498</v>
      </c>
      <c r="C107" s="174"/>
      <c r="D107" s="174"/>
      <c r="E107" s="174" t="s">
        <v>428</v>
      </c>
      <c r="F107" s="174" t="s">
        <v>499</v>
      </c>
      <c r="G107" s="134"/>
      <c r="J107" t="s">
        <v>500</v>
      </c>
    </row>
    <row r="108" ht="14.25" spans="1:10">
      <c r="A108" s="250"/>
      <c r="B108" s="251" t="s">
        <v>501</v>
      </c>
      <c r="C108" s="251"/>
      <c r="D108" s="251"/>
      <c r="E108" s="251" t="s">
        <v>428</v>
      </c>
      <c r="F108" s="251" t="s">
        <v>502</v>
      </c>
      <c r="G108" s="134"/>
      <c r="J108" t="s">
        <v>503</v>
      </c>
    </row>
    <row r="109" spans="1:10">
      <c r="A109" s="252" t="s">
        <v>504</v>
      </c>
      <c r="B109" s="226" t="s">
        <v>505</v>
      </c>
      <c r="C109" s="253">
        <v>-1000</v>
      </c>
      <c r="D109" s="253" t="s">
        <v>506</v>
      </c>
      <c r="E109" s="253" t="s">
        <v>197</v>
      </c>
      <c r="F109" s="254" t="s">
        <v>507</v>
      </c>
      <c r="G109" s="255"/>
      <c r="J109" t="s">
        <v>508</v>
      </c>
    </row>
    <row r="110" spans="1:10">
      <c r="A110" s="256"/>
      <c r="B110" s="5" t="s">
        <v>509</v>
      </c>
      <c r="C110" s="257">
        <v>-1000</v>
      </c>
      <c r="D110" s="257" t="s">
        <v>510</v>
      </c>
      <c r="E110" s="257" t="s">
        <v>197</v>
      </c>
      <c r="F110" s="258" t="s">
        <v>507</v>
      </c>
      <c r="G110" s="259"/>
      <c r="J110" t="s">
        <v>511</v>
      </c>
    </row>
    <row r="111" spans="1:10">
      <c r="A111" s="256"/>
      <c r="B111" s="257" t="s">
        <v>512</v>
      </c>
      <c r="C111" s="257">
        <v>1000</v>
      </c>
      <c r="D111" s="257" t="s">
        <v>513</v>
      </c>
      <c r="E111" s="257" t="s">
        <v>197</v>
      </c>
      <c r="F111" s="258" t="s">
        <v>507</v>
      </c>
      <c r="G111" s="259"/>
      <c r="J111" t="s">
        <v>514</v>
      </c>
    </row>
    <row r="112" spans="1:10">
      <c r="A112" s="256"/>
      <c r="B112" s="20" t="s">
        <v>515</v>
      </c>
      <c r="C112" s="257">
        <v>100</v>
      </c>
      <c r="D112" s="257" t="s">
        <v>516</v>
      </c>
      <c r="E112" s="257" t="s">
        <v>197</v>
      </c>
      <c r="F112" s="258" t="s">
        <v>507</v>
      </c>
      <c r="G112" s="259"/>
      <c r="J112" t="s">
        <v>517</v>
      </c>
    </row>
    <row r="113" spans="1:10">
      <c r="A113" s="256"/>
      <c r="B113" s="20" t="s">
        <v>518</v>
      </c>
      <c r="C113" s="257">
        <v>100</v>
      </c>
      <c r="D113" s="257" t="s">
        <v>519</v>
      </c>
      <c r="E113" s="257" t="s">
        <v>197</v>
      </c>
      <c r="F113" s="258" t="s">
        <v>507</v>
      </c>
      <c r="G113" s="259"/>
      <c r="J113" t="s">
        <v>520</v>
      </c>
    </row>
    <row r="114" spans="1:10">
      <c r="A114" s="256"/>
      <c r="B114" s="5" t="s">
        <v>521</v>
      </c>
      <c r="C114" s="257">
        <v>-100</v>
      </c>
      <c r="D114" s="257" t="s">
        <v>522</v>
      </c>
      <c r="E114" s="257" t="s">
        <v>197</v>
      </c>
      <c r="F114" s="258" t="s">
        <v>507</v>
      </c>
      <c r="G114" s="259"/>
      <c r="J114" t="s">
        <v>523</v>
      </c>
    </row>
    <row r="115" spans="1:10">
      <c r="A115" s="256"/>
      <c r="B115" s="5" t="s">
        <v>524</v>
      </c>
      <c r="C115" s="257">
        <v>100</v>
      </c>
      <c r="D115" s="257" t="s">
        <v>525</v>
      </c>
      <c r="E115" s="257" t="s">
        <v>197</v>
      </c>
      <c r="F115" s="258" t="s">
        <v>507</v>
      </c>
      <c r="G115" s="259"/>
      <c r="J115" t="s">
        <v>526</v>
      </c>
    </row>
    <row r="116" spans="1:10">
      <c r="A116" s="256"/>
      <c r="B116" s="257" t="s">
        <v>527</v>
      </c>
      <c r="C116" s="257">
        <v>-100</v>
      </c>
      <c r="D116" s="257" t="s">
        <v>528</v>
      </c>
      <c r="E116" s="257" t="s">
        <v>197</v>
      </c>
      <c r="F116" s="258" t="s">
        <v>507</v>
      </c>
      <c r="G116" s="259"/>
      <c r="J116" t="s">
        <v>529</v>
      </c>
    </row>
    <row r="117" ht="14.25" spans="1:10">
      <c r="A117" s="260"/>
      <c r="B117" s="261" t="s">
        <v>530</v>
      </c>
      <c r="C117" s="261">
        <v>-1000</v>
      </c>
      <c r="D117" s="261" t="s">
        <v>531</v>
      </c>
      <c r="E117" s="261" t="s">
        <v>197</v>
      </c>
      <c r="F117" s="262" t="s">
        <v>507</v>
      </c>
      <c r="G117" s="263"/>
      <c r="J117" t="s">
        <v>532</v>
      </c>
    </row>
    <row r="118" spans="1:10">
      <c r="A118" s="264" t="s">
        <v>47</v>
      </c>
      <c r="B118" s="174" t="s">
        <v>533</v>
      </c>
      <c r="C118" s="174"/>
      <c r="D118" s="174" t="s">
        <v>534</v>
      </c>
      <c r="E118" s="174" t="s">
        <v>428</v>
      </c>
      <c r="F118" s="265" t="s">
        <v>535</v>
      </c>
      <c r="G118" s="72"/>
      <c r="J118" t="s">
        <v>536</v>
      </c>
    </row>
    <row r="119" spans="1:10">
      <c r="A119" s="264"/>
      <c r="B119" s="110" t="s">
        <v>537</v>
      </c>
      <c r="C119" s="110"/>
      <c r="D119" s="110" t="s">
        <v>538</v>
      </c>
      <c r="E119" s="110" t="s">
        <v>428</v>
      </c>
      <c r="F119" s="266" t="s">
        <v>539</v>
      </c>
      <c r="G119" s="72"/>
      <c r="J119" t="s">
        <v>540</v>
      </c>
    </row>
    <row r="120" spans="1:10">
      <c r="A120" s="264"/>
      <c r="B120" s="110" t="s">
        <v>541</v>
      </c>
      <c r="C120" s="110"/>
      <c r="D120" s="110" t="s">
        <v>542</v>
      </c>
      <c r="E120" s="110" t="s">
        <v>428</v>
      </c>
      <c r="F120" s="266" t="s">
        <v>539</v>
      </c>
      <c r="G120" s="72"/>
      <c r="J120" t="s">
        <v>543</v>
      </c>
    </row>
    <row r="121" spans="1:10">
      <c r="A121" s="264"/>
      <c r="B121" s="110" t="s">
        <v>544</v>
      </c>
      <c r="C121" s="110"/>
      <c r="D121" s="110" t="s">
        <v>545</v>
      </c>
      <c r="E121" s="110" t="s">
        <v>428</v>
      </c>
      <c r="F121" s="266" t="s">
        <v>539</v>
      </c>
      <c r="G121" s="72"/>
      <c r="J121" t="s">
        <v>546</v>
      </c>
    </row>
    <row r="122" spans="1:10">
      <c r="A122" s="264"/>
      <c r="B122" s="110" t="s">
        <v>547</v>
      </c>
      <c r="C122" s="110"/>
      <c r="D122" s="110" t="s">
        <v>548</v>
      </c>
      <c r="E122" s="110" t="s">
        <v>428</v>
      </c>
      <c r="F122" s="266" t="s">
        <v>539</v>
      </c>
      <c r="G122" s="72"/>
      <c r="J122" t="s">
        <v>549</v>
      </c>
    </row>
    <row r="123" spans="1:10">
      <c r="A123" s="264"/>
      <c r="B123" s="110" t="s">
        <v>550</v>
      </c>
      <c r="C123" s="110"/>
      <c r="D123" s="110" t="s">
        <v>551</v>
      </c>
      <c r="E123" s="110" t="s">
        <v>428</v>
      </c>
      <c r="F123" s="266" t="s">
        <v>539</v>
      </c>
      <c r="G123" s="72"/>
      <c r="J123" t="s">
        <v>552</v>
      </c>
    </row>
    <row r="124" ht="14.25" spans="1:10">
      <c r="A124" s="264"/>
      <c r="B124" s="251" t="s">
        <v>553</v>
      </c>
      <c r="C124" s="251"/>
      <c r="D124" s="251" t="s">
        <v>554</v>
      </c>
      <c r="E124" s="251" t="s">
        <v>428</v>
      </c>
      <c r="F124" s="267" t="s">
        <v>539</v>
      </c>
      <c r="G124" s="72"/>
      <c r="J124" t="s">
        <v>555</v>
      </c>
    </row>
    <row r="125" spans="1:10">
      <c r="A125" s="268" t="s">
        <v>556</v>
      </c>
      <c r="B125" s="269" t="s">
        <v>557</v>
      </c>
      <c r="C125" s="269"/>
      <c r="D125" s="269" t="s">
        <v>558</v>
      </c>
      <c r="E125" s="269" t="s">
        <v>559</v>
      </c>
      <c r="F125" s="270" t="s">
        <v>560</v>
      </c>
      <c r="G125" s="271"/>
      <c r="J125" t="s">
        <v>561</v>
      </c>
    </row>
    <row r="126" ht="14.25" spans="1:10">
      <c r="A126" s="272"/>
      <c r="B126" s="273" t="s">
        <v>562</v>
      </c>
      <c r="C126" s="273"/>
      <c r="D126" s="273" t="s">
        <v>563</v>
      </c>
      <c r="E126" s="273" t="s">
        <v>559</v>
      </c>
      <c r="F126" s="274"/>
      <c r="G126" s="275"/>
      <c r="J126" t="s">
        <v>564</v>
      </c>
    </row>
    <row r="127" spans="10:10">
      <c r="J127" t="s">
        <v>565</v>
      </c>
    </row>
  </sheetData>
  <mergeCells count="31">
    <mergeCell ref="A3:A7"/>
    <mergeCell ref="A8:A13"/>
    <mergeCell ref="A14:A19"/>
    <mergeCell ref="A20:A46"/>
    <mergeCell ref="A47:A73"/>
    <mergeCell ref="A74:A76"/>
    <mergeCell ref="A78:A84"/>
    <mergeCell ref="A85:A106"/>
    <mergeCell ref="A107:A108"/>
    <mergeCell ref="A109:A117"/>
    <mergeCell ref="A118:A124"/>
    <mergeCell ref="A125:A126"/>
    <mergeCell ref="D85:D106"/>
    <mergeCell ref="E3:E7"/>
    <mergeCell ref="E8:E13"/>
    <mergeCell ref="E14:E19"/>
    <mergeCell ref="E20:E46"/>
    <mergeCell ref="E47:E73"/>
    <mergeCell ref="E74:E76"/>
    <mergeCell ref="E78:E84"/>
    <mergeCell ref="E85:E106"/>
    <mergeCell ref="F8:F13"/>
    <mergeCell ref="F14:F19"/>
    <mergeCell ref="F85:F106"/>
    <mergeCell ref="F125:F126"/>
    <mergeCell ref="G3:G7"/>
    <mergeCell ref="G8:G73"/>
    <mergeCell ref="G74:G84"/>
    <mergeCell ref="G85:G108"/>
    <mergeCell ref="G109:G117"/>
    <mergeCell ref="G125:G126"/>
  </mergeCells>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7"/>
  <sheetViews>
    <sheetView topLeftCell="A31" workbookViewId="0">
      <selection activeCell="R18" sqref="R18"/>
    </sheetView>
  </sheetViews>
  <sheetFormatPr defaultColWidth="9" defaultRowHeight="13.5"/>
  <cols>
    <col min="1" max="1" width="14.5" customWidth="1"/>
    <col min="2" max="2" width="23.125" customWidth="1"/>
    <col min="3" max="3" width="25.75" style="8" customWidth="1"/>
    <col min="4" max="4" width="53.375" customWidth="1"/>
    <col min="5" max="5" width="14.5" customWidth="1"/>
    <col min="6" max="6" width="21.375" customWidth="1"/>
  </cols>
  <sheetData>
    <row r="1" spans="1:9">
      <c r="A1" s="126" t="s">
        <v>566</v>
      </c>
      <c r="B1" s="126" t="s">
        <v>184</v>
      </c>
      <c r="C1" s="127" t="s">
        <v>185</v>
      </c>
      <c r="D1" s="126" t="s">
        <v>186</v>
      </c>
      <c r="E1" s="126"/>
      <c r="H1" t="s">
        <v>188</v>
      </c>
      <c r="I1" t="s">
        <v>567</v>
      </c>
    </row>
    <row r="2" spans="1:9">
      <c r="A2" s="11" t="s">
        <v>192</v>
      </c>
      <c r="B2" s="11" t="s">
        <v>568</v>
      </c>
      <c r="C2" s="68">
        <v>0</v>
      </c>
      <c r="D2" s="11" t="s">
        <v>569</v>
      </c>
      <c r="E2" s="11" t="s">
        <v>192</v>
      </c>
      <c r="I2" t="s">
        <v>570</v>
      </c>
    </row>
    <row r="3" spans="1:9">
      <c r="A3" s="128" t="s">
        <v>571</v>
      </c>
      <c r="B3" s="129" t="s">
        <v>572</v>
      </c>
      <c r="C3" s="128" t="s">
        <v>573</v>
      </c>
      <c r="D3" s="129" t="s">
        <v>574</v>
      </c>
      <c r="E3" s="128" t="s">
        <v>197</v>
      </c>
      <c r="I3" t="s">
        <v>575</v>
      </c>
    </row>
    <row r="4" spans="1:9">
      <c r="A4" s="128"/>
      <c r="B4" s="129" t="s">
        <v>576</v>
      </c>
      <c r="C4" s="128">
        <v>11</v>
      </c>
      <c r="D4" s="129" t="s">
        <v>577</v>
      </c>
      <c r="E4" s="128"/>
      <c r="I4" t="s">
        <v>578</v>
      </c>
    </row>
    <row r="5" spans="1:9">
      <c r="A5" s="128"/>
      <c r="B5" s="129" t="s">
        <v>579</v>
      </c>
      <c r="C5" s="128">
        <v>11</v>
      </c>
      <c r="D5" s="129" t="s">
        <v>580</v>
      </c>
      <c r="E5" s="128"/>
      <c r="I5" t="s">
        <v>581</v>
      </c>
    </row>
    <row r="6" spans="1:9">
      <c r="A6" s="128"/>
      <c r="B6" s="129" t="s">
        <v>582</v>
      </c>
      <c r="C6" s="128">
        <v>21437.89</v>
      </c>
      <c r="D6" s="129" t="s">
        <v>583</v>
      </c>
      <c r="E6" s="128"/>
      <c r="I6" t="s">
        <v>584</v>
      </c>
    </row>
    <row r="7" spans="1:9">
      <c r="A7" s="128"/>
      <c r="B7" s="129" t="s">
        <v>585</v>
      </c>
      <c r="C7" s="128">
        <v>22006.08</v>
      </c>
      <c r="D7" s="129" t="s">
        <v>586</v>
      </c>
      <c r="E7" s="128"/>
      <c r="I7" t="s">
        <v>587</v>
      </c>
    </row>
    <row r="8" spans="1:9">
      <c r="A8" s="128"/>
      <c r="B8" s="129" t="s">
        <v>588</v>
      </c>
      <c r="C8" s="128">
        <v>8</v>
      </c>
      <c r="D8" s="129"/>
      <c r="E8" s="128"/>
      <c r="I8" t="s">
        <v>589</v>
      </c>
    </row>
    <row r="9" spans="1:9">
      <c r="A9" s="128"/>
      <c r="B9" s="129" t="s">
        <v>590</v>
      </c>
      <c r="C9" s="128">
        <v>8</v>
      </c>
      <c r="D9" s="129"/>
      <c r="E9" s="128"/>
      <c r="I9" t="s">
        <v>591</v>
      </c>
    </row>
    <row r="10" spans="1:9">
      <c r="A10" s="130" t="s">
        <v>592</v>
      </c>
      <c r="B10" s="131" t="s">
        <v>593</v>
      </c>
      <c r="C10" s="130">
        <v>4</v>
      </c>
      <c r="D10" s="131" t="s">
        <v>594</v>
      </c>
      <c r="E10" s="130" t="s">
        <v>197</v>
      </c>
      <c r="I10" t="s">
        <v>595</v>
      </c>
    </row>
    <row r="11" spans="1:9">
      <c r="A11" s="130"/>
      <c r="B11" s="131" t="s">
        <v>596</v>
      </c>
      <c r="C11" s="130">
        <v>5</v>
      </c>
      <c r="D11" s="131" t="s">
        <v>597</v>
      </c>
      <c r="E11" s="130"/>
      <c r="I11" t="s">
        <v>598</v>
      </c>
    </row>
    <row r="12" spans="1:9">
      <c r="A12" s="130"/>
      <c r="B12" s="131" t="s">
        <v>599</v>
      </c>
      <c r="C12" s="130">
        <v>1837.12709950236</v>
      </c>
      <c r="D12" s="131" t="s">
        <v>600</v>
      </c>
      <c r="E12" s="130"/>
      <c r="I12" t="s">
        <v>601</v>
      </c>
    </row>
    <row r="13" spans="1:9">
      <c r="A13" s="130"/>
      <c r="B13" s="131" t="s">
        <v>602</v>
      </c>
      <c r="C13" s="130">
        <v>2553.81048176777</v>
      </c>
      <c r="D13" s="131" t="s">
        <v>603</v>
      </c>
      <c r="E13" s="130"/>
      <c r="I13" t="s">
        <v>604</v>
      </c>
    </row>
    <row r="14" spans="1:9">
      <c r="A14" s="130"/>
      <c r="B14" s="131" t="s">
        <v>605</v>
      </c>
      <c r="C14" s="130">
        <v>-168506.8</v>
      </c>
      <c r="D14" s="131" t="s">
        <v>606</v>
      </c>
      <c r="E14" s="130"/>
      <c r="I14" t="s">
        <v>607</v>
      </c>
    </row>
    <row r="15" spans="1:9">
      <c r="A15" s="130"/>
      <c r="B15" s="131" t="s">
        <v>608</v>
      </c>
      <c r="C15" s="130">
        <v>-184389.95</v>
      </c>
      <c r="D15" s="131" t="s">
        <v>609</v>
      </c>
      <c r="E15" s="130"/>
      <c r="I15" t="s">
        <v>610</v>
      </c>
    </row>
    <row r="16" spans="1:9">
      <c r="A16" s="130"/>
      <c r="B16" s="131" t="s">
        <v>611</v>
      </c>
      <c r="C16" s="130">
        <v>33000</v>
      </c>
      <c r="D16" s="131" t="s">
        <v>612</v>
      </c>
      <c r="E16" s="130"/>
      <c r="I16" t="s">
        <v>613</v>
      </c>
    </row>
    <row r="17" spans="1:9">
      <c r="A17" s="130"/>
      <c r="B17" s="131" t="s">
        <v>614</v>
      </c>
      <c r="C17" s="130">
        <v>16000</v>
      </c>
      <c r="D17" s="131" t="s">
        <v>615</v>
      </c>
      <c r="E17" s="130"/>
      <c r="I17" t="s">
        <v>616</v>
      </c>
    </row>
    <row r="18" spans="1:9">
      <c r="A18" s="130"/>
      <c r="B18" s="131" t="s">
        <v>617</v>
      </c>
      <c r="C18" s="130">
        <v>-81700</v>
      </c>
      <c r="D18" s="131" t="s">
        <v>618</v>
      </c>
      <c r="E18" s="130"/>
      <c r="I18" t="s">
        <v>619</v>
      </c>
    </row>
    <row r="19" spans="1:9">
      <c r="A19" s="130"/>
      <c r="B19" s="131" t="s">
        <v>620</v>
      </c>
      <c r="C19" s="130">
        <v>-516.501020049647</v>
      </c>
      <c r="D19" s="131" t="s">
        <v>621</v>
      </c>
      <c r="E19" s="130"/>
      <c r="I19" t="s">
        <v>622</v>
      </c>
    </row>
    <row r="20" spans="1:9">
      <c r="A20" s="130"/>
      <c r="B20" s="131" t="s">
        <v>623</v>
      </c>
      <c r="C20" s="130">
        <v>-509.597849877172</v>
      </c>
      <c r="D20" s="131" t="s">
        <v>624</v>
      </c>
      <c r="E20" s="130"/>
      <c r="I20" t="s">
        <v>625</v>
      </c>
    </row>
    <row r="21" spans="1:9">
      <c r="A21" s="130"/>
      <c r="B21" s="131" t="s">
        <v>626</v>
      </c>
      <c r="C21" s="130">
        <v>528</v>
      </c>
      <c r="D21" s="131" t="s">
        <v>627</v>
      </c>
      <c r="E21" s="130"/>
      <c r="I21" t="s">
        <v>628</v>
      </c>
    </row>
    <row r="22" spans="1:9">
      <c r="A22" s="68" t="s">
        <v>629</v>
      </c>
      <c r="B22" s="11" t="s">
        <v>630</v>
      </c>
      <c r="C22" s="68"/>
      <c r="D22" s="11" t="s">
        <v>631</v>
      </c>
      <c r="E22" s="68" t="s">
        <v>192</v>
      </c>
      <c r="I22" t="s">
        <v>632</v>
      </c>
    </row>
    <row r="23" spans="1:9">
      <c r="A23" s="68"/>
      <c r="B23" s="11" t="s">
        <v>633</v>
      </c>
      <c r="C23" s="68"/>
      <c r="D23" s="11" t="s">
        <v>634</v>
      </c>
      <c r="E23" s="68"/>
      <c r="I23" t="s">
        <v>635</v>
      </c>
    </row>
    <row r="24" spans="1:9">
      <c r="A24" s="68"/>
      <c r="B24" s="11" t="s">
        <v>636</v>
      </c>
      <c r="C24" s="68"/>
      <c r="D24" s="11" t="s">
        <v>637</v>
      </c>
      <c r="E24" s="68"/>
      <c r="I24" t="s">
        <v>638</v>
      </c>
    </row>
    <row r="25" spans="1:9">
      <c r="A25" s="68"/>
      <c r="B25" s="11" t="s">
        <v>639</v>
      </c>
      <c r="C25" s="68"/>
      <c r="D25" s="11" t="s">
        <v>640</v>
      </c>
      <c r="E25" s="68"/>
      <c r="I25" t="s">
        <v>638</v>
      </c>
    </row>
    <row r="26" spans="1:9">
      <c r="A26" s="132" t="s">
        <v>641</v>
      </c>
      <c r="B26" s="133" t="s">
        <v>642</v>
      </c>
      <c r="C26" s="132"/>
      <c r="D26" s="133"/>
      <c r="E26" s="132" t="s">
        <v>641</v>
      </c>
      <c r="F26" s="134" t="s">
        <v>643</v>
      </c>
      <c r="I26" t="s">
        <v>644</v>
      </c>
    </row>
    <row r="27" spans="1:9">
      <c r="A27" s="132"/>
      <c r="B27" s="133" t="s">
        <v>645</v>
      </c>
      <c r="C27" s="132"/>
      <c r="D27" s="133"/>
      <c r="E27" s="132"/>
      <c r="F27" s="134"/>
      <c r="I27" t="s">
        <v>644</v>
      </c>
    </row>
    <row r="28" spans="1:9">
      <c r="A28" s="132"/>
      <c r="B28" s="133" t="s">
        <v>646</v>
      </c>
      <c r="C28" s="133"/>
      <c r="D28" s="133"/>
      <c r="E28" s="132"/>
      <c r="F28" s="134"/>
      <c r="I28" t="s">
        <v>647</v>
      </c>
    </row>
    <row r="29" spans="1:9">
      <c r="A29" s="132"/>
      <c r="B29" s="133" t="s">
        <v>648</v>
      </c>
      <c r="C29" s="132"/>
      <c r="D29" s="133"/>
      <c r="E29" s="132"/>
      <c r="F29" s="134"/>
      <c r="I29" t="s">
        <v>649</v>
      </c>
    </row>
    <row r="30" spans="1:9">
      <c r="A30" s="132"/>
      <c r="B30" s="133" t="s">
        <v>650</v>
      </c>
      <c r="C30" s="132"/>
      <c r="D30" s="133"/>
      <c r="E30" s="132"/>
      <c r="F30" s="134"/>
      <c r="I30" t="s">
        <v>651</v>
      </c>
    </row>
    <row r="31" spans="1:9">
      <c r="A31" s="132"/>
      <c r="B31" s="133" t="s">
        <v>652</v>
      </c>
      <c r="C31" s="132"/>
      <c r="D31" s="133"/>
      <c r="E31" s="132"/>
      <c r="F31" s="134"/>
      <c r="I31" t="s">
        <v>653</v>
      </c>
    </row>
    <row r="32" spans="1:9">
      <c r="A32" s="132"/>
      <c r="B32" s="133" t="s">
        <v>654</v>
      </c>
      <c r="C32" s="132"/>
      <c r="D32" s="133"/>
      <c r="E32" s="132"/>
      <c r="F32" s="134"/>
      <c r="I32" t="s">
        <v>653</v>
      </c>
    </row>
    <row r="33" spans="1:9">
      <c r="A33" s="132"/>
      <c r="B33" s="133" t="s">
        <v>655</v>
      </c>
      <c r="C33" s="133"/>
      <c r="D33" s="133"/>
      <c r="E33" s="132"/>
      <c r="F33" s="134"/>
      <c r="I33" t="s">
        <v>651</v>
      </c>
    </row>
    <row r="34" spans="1:9">
      <c r="A34" s="132"/>
      <c r="B34" s="133" t="s">
        <v>656</v>
      </c>
      <c r="C34" s="132"/>
      <c r="D34" s="133"/>
      <c r="E34" s="132"/>
      <c r="F34" s="134"/>
      <c r="I34" t="s">
        <v>657</v>
      </c>
    </row>
    <row r="35" spans="1:9">
      <c r="A35" s="132"/>
      <c r="B35" s="133" t="s">
        <v>658</v>
      </c>
      <c r="C35" s="132"/>
      <c r="D35" s="133"/>
      <c r="E35" s="132"/>
      <c r="F35" s="134"/>
      <c r="I35" t="s">
        <v>659</v>
      </c>
    </row>
    <row r="36" spans="1:9">
      <c r="A36" s="132"/>
      <c r="B36" s="133" t="s">
        <v>660</v>
      </c>
      <c r="C36" s="132"/>
      <c r="D36" s="133"/>
      <c r="E36" s="132"/>
      <c r="F36" s="134"/>
      <c r="I36" t="s">
        <v>661</v>
      </c>
    </row>
    <row r="37" spans="1:9">
      <c r="A37" s="135" t="s">
        <v>662</v>
      </c>
      <c r="B37" s="136" t="s">
        <v>663</v>
      </c>
      <c r="C37" s="135" t="s">
        <v>664</v>
      </c>
      <c r="D37" s="136" t="s">
        <v>665</v>
      </c>
      <c r="E37" s="135" t="s">
        <v>197</v>
      </c>
      <c r="I37" t="s">
        <v>666</v>
      </c>
    </row>
    <row r="38" spans="1:5">
      <c r="A38" s="135" t="s">
        <v>197</v>
      </c>
      <c r="B38" s="136" t="s">
        <v>667</v>
      </c>
      <c r="C38" s="135">
        <v>3</v>
      </c>
      <c r="D38" s="136"/>
      <c r="E38" s="135" t="s">
        <v>197</v>
      </c>
    </row>
    <row r="39" spans="1:9">
      <c r="A39" s="135"/>
      <c r="B39" s="136" t="s">
        <v>668</v>
      </c>
      <c r="C39" s="135">
        <v>8</v>
      </c>
      <c r="D39" s="136"/>
      <c r="E39" s="135"/>
      <c r="I39" t="s">
        <v>669</v>
      </c>
    </row>
    <row r="40" spans="1:9">
      <c r="A40" s="135"/>
      <c r="B40" s="136" t="s">
        <v>670</v>
      </c>
      <c r="C40" s="135">
        <v>8</v>
      </c>
      <c r="D40" s="136"/>
      <c r="E40" s="135"/>
      <c r="I40" t="s">
        <v>671</v>
      </c>
    </row>
    <row r="41" spans="1:9">
      <c r="A41" s="135"/>
      <c r="B41" s="136" t="s">
        <v>672</v>
      </c>
      <c r="C41" s="135">
        <v>3</v>
      </c>
      <c r="D41" s="136"/>
      <c r="E41" s="135"/>
      <c r="I41" t="s">
        <v>673</v>
      </c>
    </row>
    <row r="42" spans="1:9">
      <c r="A42" s="135"/>
      <c r="B42" s="136" t="s">
        <v>674</v>
      </c>
      <c r="C42" s="135">
        <v>3</v>
      </c>
      <c r="D42" s="136"/>
      <c r="E42" s="135"/>
      <c r="I42" t="s">
        <v>675</v>
      </c>
    </row>
    <row r="43" spans="1:9">
      <c r="A43" s="135"/>
      <c r="B43" s="136" t="s">
        <v>676</v>
      </c>
      <c r="C43" s="135">
        <v>3</v>
      </c>
      <c r="D43" s="136"/>
      <c r="E43" s="135"/>
      <c r="I43" t="s">
        <v>677</v>
      </c>
    </row>
    <row r="44" spans="1:9">
      <c r="A44" s="135"/>
      <c r="B44" s="136" t="s">
        <v>678</v>
      </c>
      <c r="C44" s="135">
        <v>8</v>
      </c>
      <c r="D44" s="136"/>
      <c r="E44" s="135"/>
      <c r="I44" t="s">
        <v>679</v>
      </c>
    </row>
    <row r="45" spans="1:9">
      <c r="A45" s="135"/>
      <c r="B45" s="136" t="s">
        <v>680</v>
      </c>
      <c r="C45" s="135">
        <v>8</v>
      </c>
      <c r="D45" s="136"/>
      <c r="E45" s="135"/>
      <c r="I45" t="s">
        <v>681</v>
      </c>
    </row>
    <row r="46" spans="1:9">
      <c r="A46" s="137" t="s">
        <v>428</v>
      </c>
      <c r="B46" s="138" t="s">
        <v>682</v>
      </c>
      <c r="C46" s="137"/>
      <c r="D46" s="138"/>
      <c r="E46" s="137" t="s">
        <v>428</v>
      </c>
      <c r="F46" s="134" t="s">
        <v>683</v>
      </c>
      <c r="I46" t="s">
        <v>684</v>
      </c>
    </row>
    <row r="47" spans="1:9">
      <c r="A47" s="137"/>
      <c r="B47" s="138" t="s">
        <v>685</v>
      </c>
      <c r="C47" s="137"/>
      <c r="D47" s="138"/>
      <c r="E47" s="137"/>
      <c r="F47" s="134"/>
      <c r="I47" t="s">
        <v>686</v>
      </c>
    </row>
    <row r="48" spans="1:9">
      <c r="A48" s="137"/>
      <c r="B48" s="138" t="s">
        <v>687</v>
      </c>
      <c r="C48" s="137"/>
      <c r="D48" s="138"/>
      <c r="E48" s="137"/>
      <c r="F48" s="134"/>
      <c r="I48" t="s">
        <v>688</v>
      </c>
    </row>
    <row r="49" spans="1:9">
      <c r="A49" s="137"/>
      <c r="B49" s="138" t="s">
        <v>689</v>
      </c>
      <c r="C49" s="137"/>
      <c r="D49" s="138"/>
      <c r="E49" s="137"/>
      <c r="F49" s="134"/>
      <c r="I49" t="s">
        <v>690</v>
      </c>
    </row>
    <row r="50" spans="1:9">
      <c r="A50" s="137"/>
      <c r="B50" s="138" t="s">
        <v>691</v>
      </c>
      <c r="C50" s="137"/>
      <c r="D50" s="138"/>
      <c r="E50" s="137"/>
      <c r="F50" s="134"/>
      <c r="I50" t="s">
        <v>692</v>
      </c>
    </row>
    <row r="51" spans="1:9">
      <c r="A51" s="137" t="s">
        <v>428</v>
      </c>
      <c r="B51" s="138" t="s">
        <v>693</v>
      </c>
      <c r="C51" s="137"/>
      <c r="D51" s="138"/>
      <c r="E51" s="137" t="s">
        <v>428</v>
      </c>
      <c r="F51" s="85" t="s">
        <v>694</v>
      </c>
      <c r="I51" t="s">
        <v>695</v>
      </c>
    </row>
    <row r="52" spans="1:9">
      <c r="A52" s="137"/>
      <c r="B52" s="138" t="s">
        <v>696</v>
      </c>
      <c r="C52" s="137"/>
      <c r="D52" s="138"/>
      <c r="E52" s="137"/>
      <c r="I52" t="s">
        <v>697</v>
      </c>
    </row>
    <row r="53" spans="1:9">
      <c r="A53" s="135" t="s">
        <v>698</v>
      </c>
      <c r="B53" s="136" t="s">
        <v>699</v>
      </c>
      <c r="C53" s="135"/>
      <c r="D53" s="136" t="s">
        <v>700</v>
      </c>
      <c r="E53" s="135" t="s">
        <v>197</v>
      </c>
      <c r="I53" t="s">
        <v>701</v>
      </c>
    </row>
    <row r="54" spans="1:9">
      <c r="A54" s="135" t="s">
        <v>702</v>
      </c>
      <c r="B54" s="136" t="s">
        <v>703</v>
      </c>
      <c r="C54" s="135" t="s">
        <v>704</v>
      </c>
      <c r="D54" s="136" t="s">
        <v>705</v>
      </c>
      <c r="E54" s="135" t="s">
        <v>197</v>
      </c>
      <c r="I54" t="s">
        <v>706</v>
      </c>
    </row>
    <row r="55" spans="1:9">
      <c r="A55" s="135"/>
      <c r="B55" s="136" t="s">
        <v>707</v>
      </c>
      <c r="C55" s="135"/>
      <c r="D55" s="136" t="s">
        <v>708</v>
      </c>
      <c r="E55" s="135"/>
      <c r="I55" t="s">
        <v>709</v>
      </c>
    </row>
    <row r="56" spans="1:9">
      <c r="A56" s="135"/>
      <c r="B56" s="136" t="s">
        <v>710</v>
      </c>
      <c r="C56" s="135"/>
      <c r="D56" s="136" t="s">
        <v>711</v>
      </c>
      <c r="E56" s="135"/>
      <c r="I56" t="s">
        <v>712</v>
      </c>
    </row>
    <row r="57" ht="81" spans="1:9">
      <c r="A57" s="68" t="s">
        <v>713</v>
      </c>
      <c r="B57" s="11" t="s">
        <v>714</v>
      </c>
      <c r="C57" s="68" t="s">
        <v>715</v>
      </c>
      <c r="D57" s="11" t="s">
        <v>716</v>
      </c>
      <c r="E57" s="68" t="s">
        <v>428</v>
      </c>
      <c r="F57" s="139" t="s">
        <v>717</v>
      </c>
      <c r="I57" t="s">
        <v>718</v>
      </c>
    </row>
    <row r="58" spans="1:9">
      <c r="A58" s="137" t="s">
        <v>428</v>
      </c>
      <c r="B58" s="138" t="s">
        <v>719</v>
      </c>
      <c r="C58" s="137"/>
      <c r="D58" s="137" t="s">
        <v>720</v>
      </c>
      <c r="E58" s="137" t="s">
        <v>428</v>
      </c>
      <c r="I58" t="s">
        <v>721</v>
      </c>
    </row>
    <row r="59" spans="1:5">
      <c r="A59" s="137"/>
      <c r="B59" s="138" t="s">
        <v>722</v>
      </c>
      <c r="C59" s="137"/>
      <c r="D59" s="137"/>
      <c r="E59" s="137"/>
    </row>
    <row r="60" spans="1:5">
      <c r="A60" s="140" t="s">
        <v>197</v>
      </c>
      <c r="B60" s="141" t="s">
        <v>723</v>
      </c>
      <c r="C60" s="140" t="s">
        <v>724</v>
      </c>
      <c r="D60" s="141"/>
      <c r="E60" s="140" t="s">
        <v>197</v>
      </c>
    </row>
    <row r="61" spans="1:9">
      <c r="A61" s="77" t="s">
        <v>725</v>
      </c>
      <c r="B61" s="78" t="s">
        <v>726</v>
      </c>
      <c r="C61" s="77"/>
      <c r="D61" s="78" t="s">
        <v>727</v>
      </c>
      <c r="E61" s="78"/>
      <c r="I61" t="s">
        <v>728</v>
      </c>
    </row>
    <row r="62" spans="1:9">
      <c r="A62" s="77"/>
      <c r="B62" s="4" t="s">
        <v>729</v>
      </c>
      <c r="C62" s="2"/>
      <c r="D62" s="4"/>
      <c r="E62" s="4"/>
      <c r="I62" t="s">
        <v>730</v>
      </c>
    </row>
    <row r="63" spans="1:9">
      <c r="A63" s="77"/>
      <c r="B63" s="4" t="s">
        <v>731</v>
      </c>
      <c r="C63" s="2"/>
      <c r="D63" s="4"/>
      <c r="E63" s="4"/>
      <c r="I63" t="s">
        <v>732</v>
      </c>
    </row>
    <row r="64" spans="1:9">
      <c r="A64" s="77"/>
      <c r="B64" s="78" t="s">
        <v>733</v>
      </c>
      <c r="C64" s="77"/>
      <c r="D64" s="78" t="s">
        <v>734</v>
      </c>
      <c r="E64" s="78"/>
      <c r="I64" t="s">
        <v>735</v>
      </c>
    </row>
    <row r="65" spans="1:9">
      <c r="A65" s="77"/>
      <c r="B65" s="4" t="s">
        <v>736</v>
      </c>
      <c r="C65" s="2"/>
      <c r="D65" s="4"/>
      <c r="E65" s="4"/>
      <c r="I65" t="s">
        <v>737</v>
      </c>
    </row>
    <row r="66" spans="1:9">
      <c r="A66" s="77"/>
      <c r="B66" s="4" t="s">
        <v>738</v>
      </c>
      <c r="C66" s="2"/>
      <c r="D66" s="4"/>
      <c r="E66" s="4"/>
      <c r="I66" t="s">
        <v>739</v>
      </c>
    </row>
    <row r="67" spans="9:9">
      <c r="I67" t="s">
        <v>740</v>
      </c>
    </row>
    <row r="68" spans="9:9">
      <c r="I68" t="s">
        <v>741</v>
      </c>
    </row>
    <row r="69" spans="3:9">
      <c r="C69" s="8" t="s">
        <v>742</v>
      </c>
      <c r="D69" t="s">
        <v>743</v>
      </c>
      <c r="I69" t="s">
        <v>744</v>
      </c>
    </row>
    <row r="70" spans="3:9">
      <c r="C70" s="8" t="s">
        <v>745</v>
      </c>
      <c r="D70" t="s">
        <v>746</v>
      </c>
      <c r="I70" t="s">
        <v>747</v>
      </c>
    </row>
    <row r="71" spans="9:9">
      <c r="I71" t="s">
        <v>748</v>
      </c>
    </row>
    <row r="72" spans="9:9">
      <c r="I72" t="s">
        <v>749</v>
      </c>
    </row>
    <row r="73" spans="9:9">
      <c r="I73" t="s">
        <v>750</v>
      </c>
    </row>
    <row r="74" spans="9:9">
      <c r="I74" t="s">
        <v>740</v>
      </c>
    </row>
    <row r="75" spans="9:9">
      <c r="I75" t="s">
        <v>751</v>
      </c>
    </row>
    <row r="76" spans="9:9">
      <c r="I76" t="s">
        <v>752</v>
      </c>
    </row>
    <row r="77" spans="3:9">
      <c r="C77" t="s">
        <v>753</v>
      </c>
      <c r="D77" s="142" t="s">
        <v>754</v>
      </c>
      <c r="E77" s="1" t="s">
        <v>755</v>
      </c>
      <c r="F77" t="s">
        <v>756</v>
      </c>
      <c r="I77" t="s">
        <v>747</v>
      </c>
    </row>
    <row r="78" spans="3:9">
      <c r="C78"/>
      <c r="D78" s="142" t="s">
        <v>757</v>
      </c>
      <c r="E78" s="1" t="s">
        <v>758</v>
      </c>
      <c r="F78" t="s">
        <v>759</v>
      </c>
      <c r="I78" t="s">
        <v>748</v>
      </c>
    </row>
    <row r="79" spans="3:9">
      <c r="C79"/>
      <c r="D79" s="142" t="s">
        <v>760</v>
      </c>
      <c r="I79" t="s">
        <v>761</v>
      </c>
    </row>
    <row r="80" spans="3:9">
      <c r="C80"/>
      <c r="D80" s="142" t="s">
        <v>762</v>
      </c>
      <c r="I80" t="s">
        <v>750</v>
      </c>
    </row>
    <row r="81" spans="9:9">
      <c r="I81" t="s">
        <v>740</v>
      </c>
    </row>
    <row r="82" spans="9:9">
      <c r="I82" t="s">
        <v>763</v>
      </c>
    </row>
    <row r="83" spans="9:9">
      <c r="I83" t="s">
        <v>764</v>
      </c>
    </row>
    <row r="84" spans="2:9">
      <c r="B84" s="72" t="s">
        <v>765</v>
      </c>
      <c r="D84" t="s">
        <v>766</v>
      </c>
      <c r="I84" t="s">
        <v>767</v>
      </c>
    </row>
    <row r="85" spans="9:9">
      <c r="I85" t="s">
        <v>768</v>
      </c>
    </row>
    <row r="86" spans="9:9">
      <c r="I86" t="s">
        <v>769</v>
      </c>
    </row>
    <row r="87" spans="9:9">
      <c r="I87" t="s">
        <v>750</v>
      </c>
    </row>
    <row r="88" spans="9:9">
      <c r="I88" t="s">
        <v>740</v>
      </c>
    </row>
    <row r="89" spans="4:9">
      <c r="D89" t="s">
        <v>770</v>
      </c>
      <c r="I89" t="s">
        <v>771</v>
      </c>
    </row>
    <row r="90" spans="4:9">
      <c r="D90" t="s">
        <v>772</v>
      </c>
      <c r="I90" t="s">
        <v>773</v>
      </c>
    </row>
    <row r="91" spans="2:9">
      <c r="B91">
        <v>1</v>
      </c>
      <c r="C91" s="8" t="s">
        <v>759</v>
      </c>
      <c r="D91" t="s">
        <v>774</v>
      </c>
      <c r="I91" t="s">
        <v>767</v>
      </c>
    </row>
    <row r="92" spans="4:9">
      <c r="D92" t="s">
        <v>775</v>
      </c>
      <c r="I92" t="s">
        <v>768</v>
      </c>
    </row>
    <row r="93" spans="9:9">
      <c r="I93" t="s">
        <v>776</v>
      </c>
    </row>
    <row r="94" spans="2:9">
      <c r="B94">
        <v>2</v>
      </c>
      <c r="C94" s="8" t="s">
        <v>777</v>
      </c>
      <c r="D94" t="s">
        <v>778</v>
      </c>
      <c r="I94" t="s">
        <v>750</v>
      </c>
    </row>
    <row r="95" spans="9:9">
      <c r="I95" t="s">
        <v>740</v>
      </c>
    </row>
    <row r="96" spans="2:9">
      <c r="B96">
        <v>3</v>
      </c>
      <c r="C96" s="8" t="s">
        <v>779</v>
      </c>
      <c r="I96" t="s">
        <v>780</v>
      </c>
    </row>
    <row r="97" spans="9:9">
      <c r="I97" t="s">
        <v>744</v>
      </c>
    </row>
    <row r="98" spans="2:9">
      <c r="B98">
        <v>4</v>
      </c>
      <c r="C98" s="8" t="s">
        <v>781</v>
      </c>
      <c r="I98" t="s">
        <v>767</v>
      </c>
    </row>
    <row r="99" spans="9:9">
      <c r="I99" t="s">
        <v>768</v>
      </c>
    </row>
    <row r="100" spans="2:9">
      <c r="B100">
        <v>5</v>
      </c>
      <c r="C100" s="8" t="s">
        <v>782</v>
      </c>
      <c r="I100" t="s">
        <v>749</v>
      </c>
    </row>
    <row r="101" spans="9:9">
      <c r="I101" t="s">
        <v>750</v>
      </c>
    </row>
    <row r="102" spans="9:9">
      <c r="I102" t="s">
        <v>740</v>
      </c>
    </row>
    <row r="103" spans="9:9">
      <c r="I103" t="s">
        <v>783</v>
      </c>
    </row>
    <row r="104" spans="9:9">
      <c r="I104" t="s">
        <v>752</v>
      </c>
    </row>
    <row r="105" spans="9:9">
      <c r="I105" t="s">
        <v>767</v>
      </c>
    </row>
    <row r="106" spans="9:9">
      <c r="I106" t="s">
        <v>768</v>
      </c>
    </row>
    <row r="107" spans="9:9">
      <c r="I107" t="s">
        <v>761</v>
      </c>
    </row>
    <row r="108" spans="9:9">
      <c r="I108" t="s">
        <v>750</v>
      </c>
    </row>
    <row r="109" spans="9:9">
      <c r="I109" t="s">
        <v>740</v>
      </c>
    </row>
    <row r="110" spans="9:9">
      <c r="I110" t="s">
        <v>784</v>
      </c>
    </row>
    <row r="111" spans="9:9">
      <c r="I111" t="s">
        <v>785</v>
      </c>
    </row>
    <row r="112" spans="9:9">
      <c r="I112" t="s">
        <v>767</v>
      </c>
    </row>
    <row r="113" spans="9:9">
      <c r="I113" t="s">
        <v>768</v>
      </c>
    </row>
    <row r="114" spans="9:9">
      <c r="I114" t="s">
        <v>786</v>
      </c>
    </row>
    <row r="115" spans="9:9">
      <c r="I115" t="s">
        <v>750</v>
      </c>
    </row>
    <row r="116" spans="9:9">
      <c r="I116" t="s">
        <v>740</v>
      </c>
    </row>
    <row r="117" spans="9:9">
      <c r="I117" t="s">
        <v>787</v>
      </c>
    </row>
    <row r="118" spans="9:9">
      <c r="I118" t="s">
        <v>788</v>
      </c>
    </row>
    <row r="119" spans="9:9">
      <c r="I119" t="s">
        <v>767</v>
      </c>
    </row>
    <row r="120" spans="9:9">
      <c r="I120" t="s">
        <v>768</v>
      </c>
    </row>
    <row r="121" spans="9:9">
      <c r="I121" t="s">
        <v>789</v>
      </c>
    </row>
    <row r="122" spans="9:9">
      <c r="I122" t="s">
        <v>750</v>
      </c>
    </row>
    <row r="123" spans="9:9">
      <c r="I123" t="s">
        <v>740</v>
      </c>
    </row>
    <row r="124" spans="9:9">
      <c r="I124" t="s">
        <v>790</v>
      </c>
    </row>
    <row r="125" spans="9:9">
      <c r="I125" t="s">
        <v>791</v>
      </c>
    </row>
    <row r="126" spans="9:9">
      <c r="I126" t="s">
        <v>792</v>
      </c>
    </row>
    <row r="127" spans="9:9">
      <c r="I127" t="s">
        <v>793</v>
      </c>
    </row>
    <row r="128" spans="9:9">
      <c r="I128" t="s">
        <v>794</v>
      </c>
    </row>
    <row r="129" spans="9:9">
      <c r="I129" t="s">
        <v>750</v>
      </c>
    </row>
    <row r="130" spans="9:9">
      <c r="I130" t="s">
        <v>740</v>
      </c>
    </row>
    <row r="131" spans="9:9">
      <c r="I131" t="s">
        <v>795</v>
      </c>
    </row>
    <row r="132" spans="9:9">
      <c r="I132" t="s">
        <v>764</v>
      </c>
    </row>
    <row r="133" spans="9:9">
      <c r="I133" t="s">
        <v>792</v>
      </c>
    </row>
    <row r="134" spans="9:9">
      <c r="I134" t="s">
        <v>793</v>
      </c>
    </row>
    <row r="135" spans="9:9">
      <c r="I135" t="s">
        <v>769</v>
      </c>
    </row>
    <row r="136" spans="9:9">
      <c r="I136" t="s">
        <v>750</v>
      </c>
    </row>
    <row r="137" spans="9:9">
      <c r="I137" t="s">
        <v>740</v>
      </c>
    </row>
    <row r="138" spans="9:9">
      <c r="I138" t="s">
        <v>796</v>
      </c>
    </row>
    <row r="139" spans="9:9">
      <c r="I139" t="s">
        <v>773</v>
      </c>
    </row>
    <row r="140" spans="9:9">
      <c r="I140" t="s">
        <v>792</v>
      </c>
    </row>
    <row r="141" spans="9:9">
      <c r="I141" t="s">
        <v>793</v>
      </c>
    </row>
    <row r="142" spans="9:9">
      <c r="I142" t="s">
        <v>776</v>
      </c>
    </row>
    <row r="143" spans="9:9">
      <c r="I143" t="s">
        <v>750</v>
      </c>
    </row>
    <row r="144" spans="9:9">
      <c r="I144" t="s">
        <v>740</v>
      </c>
    </row>
    <row r="145" spans="9:9">
      <c r="I145" t="s">
        <v>797</v>
      </c>
    </row>
    <row r="146" spans="9:9">
      <c r="I146" t="s">
        <v>744</v>
      </c>
    </row>
    <row r="147" spans="9:9">
      <c r="I147" t="s">
        <v>792</v>
      </c>
    </row>
    <row r="148" spans="9:9">
      <c r="I148" t="s">
        <v>793</v>
      </c>
    </row>
    <row r="149" spans="9:9">
      <c r="I149" t="s">
        <v>749</v>
      </c>
    </row>
    <row r="150" spans="9:9">
      <c r="I150" t="s">
        <v>750</v>
      </c>
    </row>
    <row r="151" spans="9:9">
      <c r="I151" t="s">
        <v>740</v>
      </c>
    </row>
    <row r="152" spans="9:9">
      <c r="I152" t="s">
        <v>798</v>
      </c>
    </row>
    <row r="153" spans="9:9">
      <c r="I153" t="s">
        <v>752</v>
      </c>
    </row>
    <row r="154" spans="9:9">
      <c r="I154" t="s">
        <v>792</v>
      </c>
    </row>
    <row r="155" spans="9:9">
      <c r="I155" t="s">
        <v>793</v>
      </c>
    </row>
    <row r="156" spans="9:9">
      <c r="I156" t="s">
        <v>761</v>
      </c>
    </row>
    <row r="157" spans="9:9">
      <c r="I157" t="s">
        <v>750</v>
      </c>
    </row>
    <row r="158" spans="9:9">
      <c r="I158" t="s">
        <v>740</v>
      </c>
    </row>
    <row r="159" spans="9:9">
      <c r="I159" t="s">
        <v>799</v>
      </c>
    </row>
    <row r="160" spans="9:9">
      <c r="I160" t="s">
        <v>785</v>
      </c>
    </row>
    <row r="161" spans="9:9">
      <c r="I161" t="s">
        <v>792</v>
      </c>
    </row>
    <row r="162" spans="9:9">
      <c r="I162" t="s">
        <v>793</v>
      </c>
    </row>
    <row r="163" spans="9:9">
      <c r="I163" t="s">
        <v>786</v>
      </c>
    </row>
    <row r="164" spans="9:9">
      <c r="I164" t="s">
        <v>750</v>
      </c>
    </row>
    <row r="165" spans="9:9">
      <c r="I165" t="s">
        <v>740</v>
      </c>
    </row>
    <row r="166" spans="9:9">
      <c r="I166" t="s">
        <v>800</v>
      </c>
    </row>
    <row r="167" spans="9:9">
      <c r="I167" t="s">
        <v>788</v>
      </c>
    </row>
    <row r="168" spans="9:9">
      <c r="I168" t="s">
        <v>792</v>
      </c>
    </row>
    <row r="169" spans="9:9">
      <c r="I169" t="s">
        <v>793</v>
      </c>
    </row>
    <row r="170" spans="9:9">
      <c r="I170" t="s">
        <v>789</v>
      </c>
    </row>
    <row r="171" spans="9:9">
      <c r="I171" t="s">
        <v>750</v>
      </c>
    </row>
    <row r="172" spans="9:9">
      <c r="I172" t="s">
        <v>740</v>
      </c>
    </row>
    <row r="173" spans="9:9">
      <c r="I173" t="s">
        <v>801</v>
      </c>
    </row>
    <row r="174" spans="9:9">
      <c r="I174" t="s">
        <v>802</v>
      </c>
    </row>
    <row r="175" spans="9:9">
      <c r="I175" t="s">
        <v>792</v>
      </c>
    </row>
    <row r="176" spans="9:9">
      <c r="I176" t="s">
        <v>793</v>
      </c>
    </row>
    <row r="177" spans="9:9">
      <c r="I177" t="s">
        <v>803</v>
      </c>
    </row>
    <row r="178" spans="9:9">
      <c r="I178" t="s">
        <v>750</v>
      </c>
    </row>
    <row r="179" spans="9:9">
      <c r="I179" t="s">
        <v>740</v>
      </c>
    </row>
    <row r="180" spans="9:9">
      <c r="I180" t="s">
        <v>804</v>
      </c>
    </row>
    <row r="181" spans="9:9">
      <c r="I181" t="s">
        <v>791</v>
      </c>
    </row>
    <row r="182" spans="9:9">
      <c r="I182" t="s">
        <v>805</v>
      </c>
    </row>
    <row r="183" spans="9:9">
      <c r="I183" t="s">
        <v>806</v>
      </c>
    </row>
    <row r="184" spans="9:9">
      <c r="I184" t="s">
        <v>794</v>
      </c>
    </row>
    <row r="185" spans="9:9">
      <c r="I185" t="s">
        <v>750</v>
      </c>
    </row>
    <row r="186" spans="9:9">
      <c r="I186" t="s">
        <v>740</v>
      </c>
    </row>
    <row r="187" spans="9:9">
      <c r="I187" t="s">
        <v>807</v>
      </c>
    </row>
    <row r="188" spans="9:9">
      <c r="I188" t="s">
        <v>764</v>
      </c>
    </row>
    <row r="189" spans="9:9">
      <c r="I189" t="s">
        <v>805</v>
      </c>
    </row>
    <row r="190" spans="9:9">
      <c r="I190" t="s">
        <v>806</v>
      </c>
    </row>
    <row r="191" spans="9:9">
      <c r="I191" t="s">
        <v>769</v>
      </c>
    </row>
    <row r="192" spans="9:9">
      <c r="I192" t="s">
        <v>750</v>
      </c>
    </row>
    <row r="193" spans="9:9">
      <c r="I193" t="s">
        <v>740</v>
      </c>
    </row>
    <row r="194" spans="9:9">
      <c r="I194" t="s">
        <v>808</v>
      </c>
    </row>
    <row r="195" spans="9:9">
      <c r="I195" t="s">
        <v>773</v>
      </c>
    </row>
    <row r="196" spans="9:9">
      <c r="I196" t="s">
        <v>805</v>
      </c>
    </row>
    <row r="197" spans="9:9">
      <c r="I197" t="s">
        <v>806</v>
      </c>
    </row>
    <row r="198" spans="9:9">
      <c r="I198" t="s">
        <v>776</v>
      </c>
    </row>
    <row r="199" spans="9:9">
      <c r="I199" t="s">
        <v>750</v>
      </c>
    </row>
    <row r="200" spans="9:9">
      <c r="I200" t="s">
        <v>740</v>
      </c>
    </row>
    <row r="201" spans="9:9">
      <c r="I201" t="s">
        <v>809</v>
      </c>
    </row>
    <row r="202" spans="9:9">
      <c r="I202" t="s">
        <v>744</v>
      </c>
    </row>
    <row r="203" spans="9:9">
      <c r="I203" t="s">
        <v>805</v>
      </c>
    </row>
    <row r="204" spans="9:9">
      <c r="I204" t="s">
        <v>806</v>
      </c>
    </row>
    <row r="205" spans="9:9">
      <c r="I205" t="s">
        <v>749</v>
      </c>
    </row>
    <row r="206" spans="9:9">
      <c r="I206" t="s">
        <v>750</v>
      </c>
    </row>
    <row r="207" spans="9:9">
      <c r="I207" t="s">
        <v>740</v>
      </c>
    </row>
    <row r="208" spans="9:9">
      <c r="I208" t="s">
        <v>810</v>
      </c>
    </row>
    <row r="209" spans="9:9">
      <c r="I209" t="s">
        <v>752</v>
      </c>
    </row>
    <row r="210" spans="9:9">
      <c r="I210" t="s">
        <v>805</v>
      </c>
    </row>
    <row r="211" spans="9:9">
      <c r="I211" t="s">
        <v>806</v>
      </c>
    </row>
    <row r="212" spans="9:9">
      <c r="I212" t="s">
        <v>761</v>
      </c>
    </row>
    <row r="213" spans="9:9">
      <c r="I213" t="s">
        <v>750</v>
      </c>
    </row>
    <row r="214" spans="9:9">
      <c r="I214" t="s">
        <v>740</v>
      </c>
    </row>
    <row r="215" spans="9:9">
      <c r="I215" t="s">
        <v>811</v>
      </c>
    </row>
    <row r="216" spans="9:9">
      <c r="I216" t="s">
        <v>785</v>
      </c>
    </row>
    <row r="217" spans="9:9">
      <c r="I217" t="s">
        <v>805</v>
      </c>
    </row>
    <row r="218" spans="9:9">
      <c r="I218" t="s">
        <v>806</v>
      </c>
    </row>
    <row r="219" spans="9:9">
      <c r="I219" t="s">
        <v>786</v>
      </c>
    </row>
    <row r="220" spans="9:9">
      <c r="I220" t="s">
        <v>750</v>
      </c>
    </row>
    <row r="221" spans="9:9">
      <c r="I221" t="s">
        <v>740</v>
      </c>
    </row>
    <row r="222" spans="9:9">
      <c r="I222" t="s">
        <v>812</v>
      </c>
    </row>
    <row r="223" spans="9:9">
      <c r="I223" t="s">
        <v>788</v>
      </c>
    </row>
    <row r="224" spans="9:9">
      <c r="I224" t="s">
        <v>805</v>
      </c>
    </row>
    <row r="225" spans="9:9">
      <c r="I225" t="s">
        <v>806</v>
      </c>
    </row>
    <row r="226" spans="9:9">
      <c r="I226" t="s">
        <v>789</v>
      </c>
    </row>
    <row r="227" spans="9:9">
      <c r="I227" t="s">
        <v>750</v>
      </c>
    </row>
    <row r="228" spans="9:9">
      <c r="I228" t="s">
        <v>740</v>
      </c>
    </row>
    <row r="229" spans="9:9">
      <c r="I229" t="s">
        <v>813</v>
      </c>
    </row>
    <row r="230" spans="9:9">
      <c r="I230" t="s">
        <v>802</v>
      </c>
    </row>
    <row r="231" spans="9:9">
      <c r="I231" t="s">
        <v>805</v>
      </c>
    </row>
    <row r="232" spans="9:9">
      <c r="I232" t="s">
        <v>806</v>
      </c>
    </row>
    <row r="233" spans="9:9">
      <c r="I233" t="s">
        <v>803</v>
      </c>
    </row>
    <row r="234" spans="9:9">
      <c r="I234" t="s">
        <v>750</v>
      </c>
    </row>
    <row r="235" spans="9:9">
      <c r="I235" t="s">
        <v>740</v>
      </c>
    </row>
    <row r="236" spans="9:9">
      <c r="I236" t="s">
        <v>814</v>
      </c>
    </row>
    <row r="237" spans="9:9">
      <c r="I237" t="s">
        <v>791</v>
      </c>
    </row>
    <row r="238" spans="9:9">
      <c r="I238" t="s">
        <v>815</v>
      </c>
    </row>
    <row r="239" spans="9:9">
      <c r="I239" t="s">
        <v>816</v>
      </c>
    </row>
    <row r="240" spans="9:9">
      <c r="I240" t="s">
        <v>794</v>
      </c>
    </row>
    <row r="241" spans="9:9">
      <c r="I241" t="s">
        <v>750</v>
      </c>
    </row>
    <row r="242" spans="9:9">
      <c r="I242" t="s">
        <v>740</v>
      </c>
    </row>
    <row r="243" spans="9:9">
      <c r="I243" t="s">
        <v>817</v>
      </c>
    </row>
    <row r="244" spans="9:9">
      <c r="I244" t="s">
        <v>764</v>
      </c>
    </row>
    <row r="245" spans="9:9">
      <c r="I245" t="s">
        <v>815</v>
      </c>
    </row>
    <row r="246" spans="9:9">
      <c r="I246" t="s">
        <v>816</v>
      </c>
    </row>
    <row r="247" spans="9:9">
      <c r="I247" t="s">
        <v>769</v>
      </c>
    </row>
    <row r="248" spans="9:9">
      <c r="I248" t="s">
        <v>750</v>
      </c>
    </row>
    <row r="249" spans="9:9">
      <c r="I249" t="s">
        <v>740</v>
      </c>
    </row>
    <row r="250" spans="9:9">
      <c r="I250" t="s">
        <v>818</v>
      </c>
    </row>
    <row r="251" spans="9:9">
      <c r="I251" t="s">
        <v>773</v>
      </c>
    </row>
    <row r="252" spans="9:9">
      <c r="I252" t="s">
        <v>815</v>
      </c>
    </row>
    <row r="253" spans="9:9">
      <c r="I253" t="s">
        <v>816</v>
      </c>
    </row>
    <row r="254" spans="9:9">
      <c r="I254" t="s">
        <v>776</v>
      </c>
    </row>
    <row r="255" spans="9:9">
      <c r="I255" t="s">
        <v>750</v>
      </c>
    </row>
    <row r="256" spans="9:9">
      <c r="I256" t="s">
        <v>740</v>
      </c>
    </row>
    <row r="257" spans="9:9">
      <c r="I257" t="s">
        <v>819</v>
      </c>
    </row>
    <row r="258" spans="9:9">
      <c r="I258" t="s">
        <v>744</v>
      </c>
    </row>
    <row r="259" spans="9:9">
      <c r="I259" t="s">
        <v>815</v>
      </c>
    </row>
    <row r="260" spans="9:9">
      <c r="I260" t="s">
        <v>816</v>
      </c>
    </row>
    <row r="261" spans="9:9">
      <c r="I261" t="s">
        <v>749</v>
      </c>
    </row>
    <row r="262" spans="9:9">
      <c r="I262" t="s">
        <v>750</v>
      </c>
    </row>
    <row r="263" spans="9:9">
      <c r="I263" t="s">
        <v>740</v>
      </c>
    </row>
    <row r="264" spans="9:9">
      <c r="I264" t="s">
        <v>820</v>
      </c>
    </row>
    <row r="265" spans="9:9">
      <c r="I265" t="s">
        <v>752</v>
      </c>
    </row>
    <row r="266" spans="9:9">
      <c r="I266" t="s">
        <v>815</v>
      </c>
    </row>
    <row r="267" spans="9:9">
      <c r="I267" t="s">
        <v>816</v>
      </c>
    </row>
    <row r="268" spans="9:9">
      <c r="I268" t="s">
        <v>761</v>
      </c>
    </row>
    <row r="269" spans="9:9">
      <c r="I269" t="s">
        <v>750</v>
      </c>
    </row>
    <row r="270" spans="9:9">
      <c r="I270" t="s">
        <v>740</v>
      </c>
    </row>
    <row r="271" spans="9:9">
      <c r="I271" t="s">
        <v>821</v>
      </c>
    </row>
    <row r="272" spans="9:9">
      <c r="I272" t="s">
        <v>785</v>
      </c>
    </row>
    <row r="273" spans="9:9">
      <c r="I273" t="s">
        <v>815</v>
      </c>
    </row>
    <row r="274" spans="9:9">
      <c r="I274" t="s">
        <v>816</v>
      </c>
    </row>
    <row r="275" spans="9:9">
      <c r="I275" t="s">
        <v>786</v>
      </c>
    </row>
    <row r="276" spans="9:9">
      <c r="I276" t="s">
        <v>750</v>
      </c>
    </row>
    <row r="277" spans="9:9">
      <c r="I277" t="s">
        <v>740</v>
      </c>
    </row>
    <row r="278" spans="9:9">
      <c r="I278" t="s">
        <v>822</v>
      </c>
    </row>
    <row r="279" spans="9:9">
      <c r="I279" t="s">
        <v>788</v>
      </c>
    </row>
    <row r="280" spans="9:9">
      <c r="I280" t="s">
        <v>815</v>
      </c>
    </row>
    <row r="281" spans="9:9">
      <c r="I281" t="s">
        <v>816</v>
      </c>
    </row>
    <row r="282" spans="9:9">
      <c r="I282" t="s">
        <v>789</v>
      </c>
    </row>
    <row r="283" spans="9:9">
      <c r="I283" t="s">
        <v>750</v>
      </c>
    </row>
    <row r="284" spans="9:9">
      <c r="I284" t="s">
        <v>740</v>
      </c>
    </row>
    <row r="285" spans="9:9">
      <c r="I285" t="s">
        <v>823</v>
      </c>
    </row>
    <row r="286" spans="9:9">
      <c r="I286" t="s">
        <v>802</v>
      </c>
    </row>
    <row r="287" spans="9:9">
      <c r="I287" t="s">
        <v>815</v>
      </c>
    </row>
    <row r="288" spans="9:9">
      <c r="I288" t="s">
        <v>816</v>
      </c>
    </row>
    <row r="289" spans="9:9">
      <c r="I289" t="s">
        <v>803</v>
      </c>
    </row>
    <row r="290" spans="9:9">
      <c r="I290" t="s">
        <v>750</v>
      </c>
    </row>
    <row r="291" spans="9:9">
      <c r="I291" t="s">
        <v>740</v>
      </c>
    </row>
    <row r="292" spans="9:9">
      <c r="I292" t="s">
        <v>824</v>
      </c>
    </row>
    <row r="293" spans="9:9">
      <c r="I293" t="s">
        <v>791</v>
      </c>
    </row>
    <row r="294" spans="9:9">
      <c r="I294" t="s">
        <v>825</v>
      </c>
    </row>
    <row r="295" spans="9:9">
      <c r="I295" t="s">
        <v>826</v>
      </c>
    </row>
    <row r="296" spans="9:9">
      <c r="I296" t="s">
        <v>794</v>
      </c>
    </row>
    <row r="297" spans="9:9">
      <c r="I297" t="s">
        <v>750</v>
      </c>
    </row>
    <row r="298" spans="9:9">
      <c r="I298" t="s">
        <v>740</v>
      </c>
    </row>
    <row r="299" spans="9:9">
      <c r="I299" t="s">
        <v>827</v>
      </c>
    </row>
    <row r="300" spans="9:9">
      <c r="I300" t="s">
        <v>764</v>
      </c>
    </row>
    <row r="301" spans="9:9">
      <c r="I301" t="s">
        <v>825</v>
      </c>
    </row>
    <row r="302" spans="9:9">
      <c r="I302" t="s">
        <v>826</v>
      </c>
    </row>
    <row r="303" spans="9:9">
      <c r="I303" t="s">
        <v>769</v>
      </c>
    </row>
    <row r="304" spans="9:9">
      <c r="I304" t="s">
        <v>750</v>
      </c>
    </row>
    <row r="305" spans="9:9">
      <c r="I305" t="s">
        <v>740</v>
      </c>
    </row>
    <row r="306" spans="9:9">
      <c r="I306" t="s">
        <v>828</v>
      </c>
    </row>
    <row r="307" spans="9:9">
      <c r="I307" t="s">
        <v>773</v>
      </c>
    </row>
    <row r="308" spans="9:9">
      <c r="I308" t="s">
        <v>825</v>
      </c>
    </row>
    <row r="309" spans="9:9">
      <c r="I309" t="s">
        <v>826</v>
      </c>
    </row>
    <row r="310" spans="9:9">
      <c r="I310" t="s">
        <v>776</v>
      </c>
    </row>
    <row r="311" spans="9:9">
      <c r="I311" t="s">
        <v>750</v>
      </c>
    </row>
    <row r="312" spans="9:9">
      <c r="I312" t="s">
        <v>740</v>
      </c>
    </row>
    <row r="313" spans="9:9">
      <c r="I313" t="s">
        <v>829</v>
      </c>
    </row>
    <row r="314" spans="9:9">
      <c r="I314" t="s">
        <v>744</v>
      </c>
    </row>
    <row r="315" spans="9:9">
      <c r="I315" t="s">
        <v>825</v>
      </c>
    </row>
    <row r="316" spans="9:9">
      <c r="I316" t="s">
        <v>826</v>
      </c>
    </row>
    <row r="317" spans="9:9">
      <c r="I317" t="s">
        <v>749</v>
      </c>
    </row>
    <row r="318" spans="9:9">
      <c r="I318" t="s">
        <v>750</v>
      </c>
    </row>
    <row r="319" spans="9:9">
      <c r="I319" t="s">
        <v>740</v>
      </c>
    </row>
    <row r="320" spans="9:9">
      <c r="I320" t="s">
        <v>830</v>
      </c>
    </row>
    <row r="321" spans="9:9">
      <c r="I321" t="s">
        <v>752</v>
      </c>
    </row>
    <row r="322" spans="9:9">
      <c r="I322" t="s">
        <v>825</v>
      </c>
    </row>
    <row r="323" spans="9:9">
      <c r="I323" t="s">
        <v>826</v>
      </c>
    </row>
    <row r="324" spans="9:9">
      <c r="I324" t="s">
        <v>761</v>
      </c>
    </row>
    <row r="325" spans="9:9">
      <c r="I325" t="s">
        <v>750</v>
      </c>
    </row>
    <row r="326" spans="9:9">
      <c r="I326" t="s">
        <v>740</v>
      </c>
    </row>
    <row r="327" spans="9:9">
      <c r="I327" t="s">
        <v>831</v>
      </c>
    </row>
    <row r="328" spans="9:9">
      <c r="I328" t="s">
        <v>785</v>
      </c>
    </row>
    <row r="329" spans="9:9">
      <c r="I329" t="s">
        <v>825</v>
      </c>
    </row>
    <row r="330" spans="9:9">
      <c r="I330" t="s">
        <v>826</v>
      </c>
    </row>
    <row r="331" spans="9:9">
      <c r="I331" t="s">
        <v>786</v>
      </c>
    </row>
    <row r="332" spans="9:9">
      <c r="I332" t="s">
        <v>750</v>
      </c>
    </row>
    <row r="333" spans="9:9">
      <c r="I333" t="s">
        <v>740</v>
      </c>
    </row>
    <row r="334" spans="9:9">
      <c r="I334" t="s">
        <v>832</v>
      </c>
    </row>
    <row r="335" spans="9:9">
      <c r="I335" t="s">
        <v>788</v>
      </c>
    </row>
    <row r="336" spans="9:9">
      <c r="I336" t="s">
        <v>825</v>
      </c>
    </row>
    <row r="337" spans="9:9">
      <c r="I337" t="s">
        <v>826</v>
      </c>
    </row>
    <row r="338" spans="9:9">
      <c r="I338" t="s">
        <v>789</v>
      </c>
    </row>
    <row r="339" spans="9:9">
      <c r="I339" t="s">
        <v>750</v>
      </c>
    </row>
    <row r="340" spans="9:9">
      <c r="I340" t="s">
        <v>740</v>
      </c>
    </row>
    <row r="341" spans="9:9">
      <c r="I341" t="s">
        <v>833</v>
      </c>
    </row>
    <row r="342" spans="9:9">
      <c r="I342" t="s">
        <v>802</v>
      </c>
    </row>
    <row r="343" spans="9:9">
      <c r="I343" t="s">
        <v>825</v>
      </c>
    </row>
    <row r="344" spans="9:9">
      <c r="I344" t="s">
        <v>826</v>
      </c>
    </row>
    <row r="345" spans="9:9">
      <c r="I345" t="s">
        <v>803</v>
      </c>
    </row>
    <row r="346" spans="9:9">
      <c r="I346" t="s">
        <v>750</v>
      </c>
    </row>
    <row r="347" spans="9:9">
      <c r="I347" t="s">
        <v>740</v>
      </c>
    </row>
    <row r="348" spans="9:9">
      <c r="I348" t="s">
        <v>834</v>
      </c>
    </row>
    <row r="349" spans="9:9">
      <c r="I349" t="s">
        <v>764</v>
      </c>
    </row>
    <row r="350" spans="9:9">
      <c r="I350" t="s">
        <v>835</v>
      </c>
    </row>
    <row r="351" spans="9:9">
      <c r="I351" t="s">
        <v>836</v>
      </c>
    </row>
    <row r="352" spans="9:9">
      <c r="I352" t="s">
        <v>769</v>
      </c>
    </row>
    <row r="353" spans="9:9">
      <c r="I353" t="s">
        <v>750</v>
      </c>
    </row>
    <row r="354" spans="9:9">
      <c r="I354" t="s">
        <v>740</v>
      </c>
    </row>
    <row r="355" spans="9:9">
      <c r="I355" t="s">
        <v>837</v>
      </c>
    </row>
    <row r="356" spans="9:9">
      <c r="I356" t="s">
        <v>773</v>
      </c>
    </row>
    <row r="357" spans="9:9">
      <c r="I357" t="s">
        <v>835</v>
      </c>
    </row>
    <row r="358" spans="9:9">
      <c r="I358" t="s">
        <v>836</v>
      </c>
    </row>
    <row r="359" spans="9:9">
      <c r="I359" t="s">
        <v>776</v>
      </c>
    </row>
    <row r="360" spans="9:9">
      <c r="I360" t="s">
        <v>750</v>
      </c>
    </row>
    <row r="361" spans="9:9">
      <c r="I361" t="s">
        <v>740</v>
      </c>
    </row>
    <row r="362" spans="9:9">
      <c r="I362" t="s">
        <v>838</v>
      </c>
    </row>
    <row r="363" spans="9:9">
      <c r="I363" t="s">
        <v>744</v>
      </c>
    </row>
    <row r="364" spans="9:9">
      <c r="I364" t="s">
        <v>835</v>
      </c>
    </row>
    <row r="365" spans="9:9">
      <c r="I365" t="s">
        <v>836</v>
      </c>
    </row>
    <row r="366" spans="9:9">
      <c r="I366" t="s">
        <v>749</v>
      </c>
    </row>
    <row r="367" spans="9:9">
      <c r="I367" t="s">
        <v>750</v>
      </c>
    </row>
    <row r="368" spans="9:9">
      <c r="I368" t="s">
        <v>740</v>
      </c>
    </row>
    <row r="369" spans="9:9">
      <c r="I369" t="s">
        <v>839</v>
      </c>
    </row>
    <row r="370" spans="9:9">
      <c r="I370" t="s">
        <v>752</v>
      </c>
    </row>
    <row r="371" spans="9:9">
      <c r="I371" t="s">
        <v>835</v>
      </c>
    </row>
    <row r="372" spans="9:9">
      <c r="I372" t="s">
        <v>836</v>
      </c>
    </row>
    <row r="373" spans="9:9">
      <c r="I373" t="s">
        <v>761</v>
      </c>
    </row>
    <row r="374" spans="9:9">
      <c r="I374" t="s">
        <v>750</v>
      </c>
    </row>
    <row r="375" spans="9:9">
      <c r="I375" t="s">
        <v>740</v>
      </c>
    </row>
    <row r="376" spans="9:9">
      <c r="I376" t="s">
        <v>840</v>
      </c>
    </row>
    <row r="377" spans="9:9">
      <c r="I377" t="s">
        <v>785</v>
      </c>
    </row>
    <row r="378" spans="9:9">
      <c r="I378" t="s">
        <v>835</v>
      </c>
    </row>
    <row r="379" spans="9:9">
      <c r="I379" t="s">
        <v>836</v>
      </c>
    </row>
    <row r="380" spans="9:9">
      <c r="I380" t="s">
        <v>786</v>
      </c>
    </row>
    <row r="381" spans="9:9">
      <c r="I381" t="s">
        <v>750</v>
      </c>
    </row>
    <row r="382" spans="9:9">
      <c r="I382" t="s">
        <v>740</v>
      </c>
    </row>
    <row r="383" spans="9:9">
      <c r="I383" t="s">
        <v>841</v>
      </c>
    </row>
    <row r="384" spans="9:9">
      <c r="I384" t="s">
        <v>788</v>
      </c>
    </row>
    <row r="385" spans="9:9">
      <c r="I385" t="s">
        <v>835</v>
      </c>
    </row>
    <row r="386" spans="9:9">
      <c r="I386" t="s">
        <v>836</v>
      </c>
    </row>
    <row r="387" spans="9:9">
      <c r="I387" t="s">
        <v>789</v>
      </c>
    </row>
    <row r="388" spans="9:9">
      <c r="I388" t="s">
        <v>750</v>
      </c>
    </row>
    <row r="389" spans="9:9">
      <c r="I389" t="s">
        <v>740</v>
      </c>
    </row>
    <row r="390" spans="9:9">
      <c r="I390" t="s">
        <v>842</v>
      </c>
    </row>
    <row r="391" spans="9:9">
      <c r="I391" t="s">
        <v>744</v>
      </c>
    </row>
    <row r="392" spans="9:9">
      <c r="I392" t="s">
        <v>843</v>
      </c>
    </row>
    <row r="393" spans="9:9">
      <c r="I393" t="s">
        <v>844</v>
      </c>
    </row>
    <row r="394" spans="9:9">
      <c r="I394" t="s">
        <v>749</v>
      </c>
    </row>
    <row r="395" spans="9:9">
      <c r="I395" t="s">
        <v>750</v>
      </c>
    </row>
    <row r="396" spans="9:9">
      <c r="I396" t="s">
        <v>740</v>
      </c>
    </row>
    <row r="397" spans="9:9">
      <c r="I397" t="s">
        <v>845</v>
      </c>
    </row>
    <row r="398" spans="9:9">
      <c r="I398" t="s">
        <v>752</v>
      </c>
    </row>
    <row r="399" spans="9:9">
      <c r="I399" t="s">
        <v>843</v>
      </c>
    </row>
    <row r="400" spans="9:9">
      <c r="I400" t="s">
        <v>844</v>
      </c>
    </row>
    <row r="401" spans="9:9">
      <c r="I401" t="s">
        <v>761</v>
      </c>
    </row>
    <row r="402" spans="9:9">
      <c r="I402" t="s">
        <v>750</v>
      </c>
    </row>
    <row r="403" spans="9:9">
      <c r="I403" t="s">
        <v>846</v>
      </c>
    </row>
    <row r="404" spans="9:9">
      <c r="I404" t="s">
        <v>847</v>
      </c>
    </row>
    <row r="405" spans="9:9">
      <c r="I405" t="s">
        <v>848</v>
      </c>
    </row>
    <row r="406" spans="9:9">
      <c r="I406" t="s">
        <v>849</v>
      </c>
    </row>
    <row r="407" spans="9:9">
      <c r="I407" t="s">
        <v>850</v>
      </c>
    </row>
    <row r="408" spans="9:9">
      <c r="I408" t="s">
        <v>851</v>
      </c>
    </row>
    <row r="409" spans="9:9">
      <c r="I409" t="s">
        <v>852</v>
      </c>
    </row>
    <row r="410" spans="9:9">
      <c r="I410" t="s">
        <v>853</v>
      </c>
    </row>
    <row r="507" spans="13:13">
      <c r="M507" t="s">
        <v>854</v>
      </c>
    </row>
  </sheetData>
  <autoFilter ref="A1:E70">
    <extLst/>
  </autoFilter>
  <mergeCells count="22">
    <mergeCell ref="A3:A9"/>
    <mergeCell ref="A10:A21"/>
    <mergeCell ref="A22:A25"/>
    <mergeCell ref="A26:A36"/>
    <mergeCell ref="A38:A45"/>
    <mergeCell ref="A46:A50"/>
    <mergeCell ref="A51:A52"/>
    <mergeCell ref="A54:A56"/>
    <mergeCell ref="A58:A59"/>
    <mergeCell ref="A61:A66"/>
    <mergeCell ref="D58:D59"/>
    <mergeCell ref="E3:E9"/>
    <mergeCell ref="E10:E21"/>
    <mergeCell ref="E22:E25"/>
    <mergeCell ref="E26:E36"/>
    <mergeCell ref="E38:E45"/>
    <mergeCell ref="E46:E50"/>
    <mergeCell ref="E51:E52"/>
    <mergeCell ref="E54:E56"/>
    <mergeCell ref="E58:E59"/>
    <mergeCell ref="F26:F36"/>
    <mergeCell ref="F46:F50"/>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R18" sqref="R18"/>
    </sheetView>
  </sheetViews>
  <sheetFormatPr defaultColWidth="9" defaultRowHeight="13.5"/>
  <cols>
    <col min="1" max="1" width="23.75" customWidth="1"/>
    <col min="2" max="2" width="16.625" customWidth="1"/>
    <col min="3" max="3" width="20.75" customWidth="1"/>
    <col min="4" max="4" width="21.625" customWidth="1"/>
    <col min="5" max="5" width="29.5" customWidth="1"/>
    <col min="8" max="8" width="13.75" customWidth="1"/>
    <col min="9" max="9" width="49.25" customWidth="1"/>
  </cols>
  <sheetData>
    <row r="1" spans="1:7">
      <c r="A1" s="92" t="s">
        <v>566</v>
      </c>
      <c r="B1" s="93" t="s">
        <v>184</v>
      </c>
      <c r="C1" s="94" t="s">
        <v>185</v>
      </c>
      <c r="D1" s="95" t="s">
        <v>186</v>
      </c>
      <c r="E1" s="96" t="s">
        <v>79</v>
      </c>
      <c r="G1" t="s">
        <v>855</v>
      </c>
    </row>
    <row r="2" spans="1:5">
      <c r="A2" s="8"/>
      <c r="B2" s="97" t="s">
        <v>856</v>
      </c>
      <c r="C2" s="98">
        <v>98000</v>
      </c>
      <c r="D2" s="98" t="s">
        <v>857</v>
      </c>
      <c r="E2" s="99" t="s">
        <v>197</v>
      </c>
    </row>
    <row r="3" spans="1:5">
      <c r="A3" s="8"/>
      <c r="B3" s="97" t="s">
        <v>858</v>
      </c>
      <c r="C3" s="98">
        <v>5000</v>
      </c>
      <c r="D3" s="98" t="s">
        <v>859</v>
      </c>
      <c r="E3" s="99" t="s">
        <v>197</v>
      </c>
    </row>
    <row r="4" ht="14.25" spans="1:5">
      <c r="A4" s="8"/>
      <c r="B4" s="97" t="s">
        <v>860</v>
      </c>
      <c r="C4" s="98">
        <v>5000</v>
      </c>
      <c r="D4" s="98" t="s">
        <v>861</v>
      </c>
      <c r="E4" s="99" t="s">
        <v>197</v>
      </c>
    </row>
    <row r="5" spans="1:9">
      <c r="A5" s="8"/>
      <c r="B5" s="97" t="s">
        <v>862</v>
      </c>
      <c r="C5" s="98">
        <v>174266.1</v>
      </c>
      <c r="D5" s="98" t="s">
        <v>863</v>
      </c>
      <c r="E5" s="99" t="s">
        <v>864</v>
      </c>
      <c r="G5" s="100" t="s">
        <v>865</v>
      </c>
      <c r="H5" s="30" t="s">
        <v>866</v>
      </c>
      <c r="I5" s="31" t="s">
        <v>867</v>
      </c>
    </row>
    <row r="6" ht="14.25" spans="1:9">
      <c r="A6" s="8"/>
      <c r="B6" s="101" t="s">
        <v>868</v>
      </c>
      <c r="C6" s="102">
        <v>-176505.1</v>
      </c>
      <c r="D6" s="102" t="s">
        <v>869</v>
      </c>
      <c r="E6" s="103" t="s">
        <v>870</v>
      </c>
      <c r="G6" s="17"/>
      <c r="H6" s="4" t="s">
        <v>871</v>
      </c>
      <c r="I6" s="18" t="s">
        <v>872</v>
      </c>
    </row>
    <row r="7" ht="14.25" spans="2:9">
      <c r="B7" s="12" t="s">
        <v>873</v>
      </c>
      <c r="G7" s="22"/>
      <c r="H7" s="23" t="s">
        <v>874</v>
      </c>
      <c r="I7" s="24" t="s">
        <v>875</v>
      </c>
    </row>
    <row r="8" ht="14.25" spans="2:5">
      <c r="B8" s="104" t="s">
        <v>876</v>
      </c>
      <c r="C8" s="105">
        <v>2</v>
      </c>
      <c r="D8" s="105" t="s">
        <v>877</v>
      </c>
      <c r="E8" s="106" t="s">
        <v>197</v>
      </c>
    </row>
    <row r="9" ht="14.25" spans="2:9">
      <c r="B9" s="97" t="s">
        <v>878</v>
      </c>
      <c r="C9" s="98">
        <v>17</v>
      </c>
      <c r="D9" s="98" t="s">
        <v>879</v>
      </c>
      <c r="E9" s="99" t="s">
        <v>197</v>
      </c>
      <c r="G9" s="107" t="s">
        <v>880</v>
      </c>
      <c r="H9" s="108"/>
      <c r="I9" s="125"/>
    </row>
    <row r="10" spans="2:7">
      <c r="B10" s="97" t="s">
        <v>881</v>
      </c>
      <c r="C10" s="98">
        <v>194266.1</v>
      </c>
      <c r="D10" s="98" t="s">
        <v>882</v>
      </c>
      <c r="E10" s="99" t="s">
        <v>197</v>
      </c>
      <c r="G10" t="s">
        <v>883</v>
      </c>
    </row>
    <row r="11" spans="2:5">
      <c r="B11" s="97" t="s">
        <v>884</v>
      </c>
      <c r="C11" s="98">
        <v>-271505.1</v>
      </c>
      <c r="D11" s="98" t="s">
        <v>885</v>
      </c>
      <c r="E11" s="99" t="s">
        <v>197</v>
      </c>
    </row>
    <row r="12" spans="2:5">
      <c r="B12" s="97" t="s">
        <v>886</v>
      </c>
      <c r="C12" s="98">
        <v>52.42</v>
      </c>
      <c r="D12" s="98" t="s">
        <v>887</v>
      </c>
      <c r="E12" s="99" t="s">
        <v>197</v>
      </c>
    </row>
    <row r="13" spans="2:5">
      <c r="B13" s="109" t="s">
        <v>888</v>
      </c>
      <c r="C13" s="110">
        <v>52.311</v>
      </c>
      <c r="D13" s="110" t="s">
        <v>889</v>
      </c>
      <c r="E13" s="111" t="s">
        <v>890</v>
      </c>
    </row>
    <row r="14" spans="2:5">
      <c r="B14" s="109" t="s">
        <v>891</v>
      </c>
      <c r="C14" s="110">
        <v>48.241</v>
      </c>
      <c r="D14" s="110" t="s">
        <v>892</v>
      </c>
      <c r="E14" s="111" t="s">
        <v>890</v>
      </c>
    </row>
    <row r="15" spans="2:5">
      <c r="B15" s="97" t="s">
        <v>893</v>
      </c>
      <c r="C15" s="98">
        <v>-20000</v>
      </c>
      <c r="D15" s="98" t="s">
        <v>894</v>
      </c>
      <c r="E15" s="99" t="s">
        <v>895</v>
      </c>
    </row>
    <row r="16" ht="14.25" spans="2:5">
      <c r="B16" s="101" t="s">
        <v>896</v>
      </c>
      <c r="C16" s="102">
        <v>95000</v>
      </c>
      <c r="D16" s="102" t="s">
        <v>897</v>
      </c>
      <c r="E16" s="103" t="s">
        <v>895</v>
      </c>
    </row>
    <row r="17" ht="14.25" spans="2:2">
      <c r="B17" s="12" t="s">
        <v>898</v>
      </c>
    </row>
    <row r="18" spans="2:5">
      <c r="B18" s="112" t="s">
        <v>876</v>
      </c>
      <c r="C18" s="113">
        <v>2</v>
      </c>
      <c r="D18" s="114" t="s">
        <v>899</v>
      </c>
      <c r="E18" s="115" t="s">
        <v>890</v>
      </c>
    </row>
    <row r="19" spans="2:5">
      <c r="B19" s="109" t="s">
        <v>878</v>
      </c>
      <c r="C19" s="116">
        <v>-1</v>
      </c>
      <c r="D19" s="111"/>
      <c r="E19" s="117"/>
    </row>
    <row r="20" spans="2:5">
      <c r="B20" s="109" t="s">
        <v>900</v>
      </c>
      <c r="C20" s="118">
        <v>-9.8e-5</v>
      </c>
      <c r="D20" s="111" t="s">
        <v>901</v>
      </c>
      <c r="E20" s="117"/>
    </row>
    <row r="21" ht="14.25" spans="2:5">
      <c r="B21" s="119" t="s">
        <v>902</v>
      </c>
      <c r="C21" s="120">
        <v>71.348993</v>
      </c>
      <c r="D21" s="111" t="s">
        <v>903</v>
      </c>
      <c r="E21" s="117"/>
    </row>
    <row r="22" spans="2:5">
      <c r="B22" s="121" t="s">
        <v>876</v>
      </c>
      <c r="C22" s="122">
        <v>-1</v>
      </c>
      <c r="D22" s="111"/>
      <c r="E22" s="117"/>
    </row>
    <row r="23" spans="2:5">
      <c r="B23" s="109" t="s">
        <v>878</v>
      </c>
      <c r="C23" s="116">
        <v>2</v>
      </c>
      <c r="D23" s="111" t="s">
        <v>904</v>
      </c>
      <c r="E23" s="117"/>
    </row>
    <row r="24" spans="2:5">
      <c r="B24" s="109" t="s">
        <v>900</v>
      </c>
      <c r="C24" s="118">
        <v>8.1e-5</v>
      </c>
      <c r="D24" s="111" t="s">
        <v>905</v>
      </c>
      <c r="E24" s="117"/>
    </row>
    <row r="25" ht="14.25" spans="2:5">
      <c r="B25" s="119" t="s">
        <v>902</v>
      </c>
      <c r="C25" s="120">
        <v>73.136512</v>
      </c>
      <c r="D25" s="123" t="s">
        <v>906</v>
      </c>
      <c r="E25" s="124"/>
    </row>
    <row r="28" spans="2:2">
      <c r="B28" s="72" t="s">
        <v>907</v>
      </c>
    </row>
  </sheetData>
  <mergeCells count="4">
    <mergeCell ref="G9:I9"/>
    <mergeCell ref="A2:A6"/>
    <mergeCell ref="E18:E25"/>
    <mergeCell ref="G5:G7"/>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41"/>
  <sheetViews>
    <sheetView workbookViewId="0">
      <selection activeCell="R18" sqref="R18"/>
    </sheetView>
  </sheetViews>
  <sheetFormatPr defaultColWidth="9" defaultRowHeight="13.5"/>
  <cols>
    <col min="2" max="2" width="80.625" customWidth="1"/>
    <col min="3" max="3" width="16.375" customWidth="1"/>
  </cols>
  <sheetData>
    <row r="2" spans="2:2">
      <c r="B2" s="81" t="s">
        <v>908</v>
      </c>
    </row>
    <row r="4" spans="2:2">
      <c r="B4" t="s">
        <v>909</v>
      </c>
    </row>
    <row r="5" spans="2:2">
      <c r="B5" s="82" t="s">
        <v>214</v>
      </c>
    </row>
    <row r="6" spans="1:2">
      <c r="A6">
        <v>1</v>
      </c>
      <c r="B6" s="4" t="s">
        <v>910</v>
      </c>
    </row>
    <row r="7" spans="1:2">
      <c r="A7">
        <v>2</v>
      </c>
      <c r="B7" s="4" t="s">
        <v>911</v>
      </c>
    </row>
    <row r="8" spans="1:3">
      <c r="A8">
        <v>3</v>
      </c>
      <c r="B8" s="83" t="s">
        <v>912</v>
      </c>
      <c r="C8" t="s">
        <v>913</v>
      </c>
    </row>
    <row r="11" spans="2:2">
      <c r="B11" s="84" t="s">
        <v>914</v>
      </c>
    </row>
    <row r="12" spans="1:2">
      <c r="A12">
        <v>1</v>
      </c>
      <c r="B12" s="83" t="s">
        <v>915</v>
      </c>
    </row>
    <row r="13" spans="1:2">
      <c r="A13">
        <v>2</v>
      </c>
      <c r="B13" s="4" t="s">
        <v>916</v>
      </c>
    </row>
    <row r="14" spans="1:3">
      <c r="A14">
        <v>3</v>
      </c>
      <c r="B14" s="83" t="s">
        <v>917</v>
      </c>
      <c r="C14" t="s">
        <v>918</v>
      </c>
    </row>
    <row r="15" spans="1:3">
      <c r="A15" s="72">
        <v>4</v>
      </c>
      <c r="B15" s="72" t="s">
        <v>919</v>
      </c>
      <c r="C15" s="85" t="s">
        <v>920</v>
      </c>
    </row>
    <row r="17" spans="1:2">
      <c r="A17" s="12"/>
      <c r="B17" s="12" t="s">
        <v>921</v>
      </c>
    </row>
    <row r="18" spans="1:2">
      <c r="A18" s="12">
        <v>1</v>
      </c>
      <c r="B18" s="12" t="s">
        <v>922</v>
      </c>
    </row>
    <row r="19" spans="1:2">
      <c r="A19" s="12">
        <v>2</v>
      </c>
      <c r="B19" s="12" t="s">
        <v>923</v>
      </c>
    </row>
    <row r="20" spans="1:2">
      <c r="A20" s="12">
        <v>3</v>
      </c>
      <c r="B20" s="12" t="s">
        <v>924</v>
      </c>
    </row>
    <row r="21" spans="2:2">
      <c r="B21" t="s">
        <v>925</v>
      </c>
    </row>
    <row r="22" ht="14.25" spans="2:10">
      <c r="B22" t="s">
        <v>926</v>
      </c>
      <c r="E22" s="86">
        <v>0.7</v>
      </c>
      <c r="F22" s="87">
        <v>548</v>
      </c>
      <c r="G22" s="86">
        <v>0.7</v>
      </c>
      <c r="H22" s="88">
        <v>391</v>
      </c>
      <c r="I22" s="87">
        <v>913</v>
      </c>
      <c r="J22" s="87">
        <v>536.9</v>
      </c>
    </row>
    <row r="23" ht="14.25" spans="2:10">
      <c r="B23" t="s">
        <v>927</v>
      </c>
      <c r="E23" s="86">
        <v>1</v>
      </c>
      <c r="F23" s="87">
        <v>4778</v>
      </c>
      <c r="G23" s="86">
        <v>1</v>
      </c>
      <c r="H23" s="88">
        <v>1050</v>
      </c>
      <c r="I23" s="87">
        <v>4176</v>
      </c>
      <c r="J23" s="87">
        <v>4778.8</v>
      </c>
    </row>
    <row r="24" ht="14.25" spans="2:10">
      <c r="B24" t="s">
        <v>928</v>
      </c>
      <c r="E24" s="86">
        <v>1.5</v>
      </c>
      <c r="F24" s="87">
        <v>7848</v>
      </c>
      <c r="G24" s="86">
        <v>1.5</v>
      </c>
      <c r="H24" s="88">
        <v>1989</v>
      </c>
      <c r="I24" s="87">
        <v>6537</v>
      </c>
      <c r="J24" s="87">
        <v>7848.1</v>
      </c>
    </row>
    <row r="25" ht="14.25" spans="2:10">
      <c r="B25" t="s">
        <v>929</v>
      </c>
      <c r="E25" s="86">
        <v>2</v>
      </c>
      <c r="F25" s="86">
        <v>10498</v>
      </c>
      <c r="G25" s="86">
        <v>2</v>
      </c>
      <c r="H25" s="88">
        <v>2180</v>
      </c>
      <c r="I25" s="87">
        <v>8576</v>
      </c>
      <c r="J25" s="86">
        <v>10498.8</v>
      </c>
    </row>
    <row r="26" ht="14.25" spans="2:10">
      <c r="B26" t="s">
        <v>930</v>
      </c>
      <c r="E26" s="86">
        <v>2.5</v>
      </c>
      <c r="F26" s="87">
        <v>13299</v>
      </c>
      <c r="G26" s="86">
        <v>2.5</v>
      </c>
      <c r="H26" s="88" t="s">
        <v>931</v>
      </c>
      <c r="I26" s="87">
        <v>10747</v>
      </c>
      <c r="J26" s="87">
        <v>13321.1</v>
      </c>
    </row>
    <row r="27" ht="14.25" spans="5:10">
      <c r="E27" s="86">
        <v>3</v>
      </c>
      <c r="F27" s="86">
        <v>15358</v>
      </c>
      <c r="G27" s="86">
        <v>3</v>
      </c>
      <c r="H27" s="88" t="s">
        <v>932</v>
      </c>
      <c r="I27" s="87">
        <v>12315</v>
      </c>
      <c r="J27" s="86">
        <v>15359.5</v>
      </c>
    </row>
    <row r="28" ht="14.25" spans="5:10">
      <c r="E28" s="86">
        <v>3.5</v>
      </c>
      <c r="F28" s="87">
        <v>16888</v>
      </c>
      <c r="G28" s="86">
        <v>3.5</v>
      </c>
      <c r="H28" s="88" t="s">
        <v>933</v>
      </c>
      <c r="I28" s="87">
        <v>13507</v>
      </c>
      <c r="J28" s="87">
        <v>16909.1</v>
      </c>
    </row>
    <row r="29" ht="14.25" spans="5:10">
      <c r="E29" s="86">
        <v>4</v>
      </c>
      <c r="F29" s="89">
        <v>18228</v>
      </c>
      <c r="G29" s="86">
        <v>4</v>
      </c>
      <c r="H29" s="88" t="s">
        <v>934</v>
      </c>
      <c r="I29" s="87">
        <v>14539</v>
      </c>
      <c r="J29" s="89">
        <v>18250.7</v>
      </c>
    </row>
    <row r="30" ht="14.25" spans="2:10">
      <c r="B30" s="90" t="s">
        <v>935</v>
      </c>
      <c r="C30" s="90"/>
      <c r="E30" s="86">
        <v>4.5</v>
      </c>
      <c r="F30" s="87">
        <v>19347</v>
      </c>
      <c r="G30" s="86">
        <v>4.5</v>
      </c>
      <c r="H30" s="88" t="s">
        <v>936</v>
      </c>
      <c r="I30" s="87">
        <v>15639</v>
      </c>
      <c r="J30" s="87">
        <v>19680.7</v>
      </c>
    </row>
    <row r="31" spans="2:3">
      <c r="B31" s="4" t="s">
        <v>937</v>
      </c>
      <c r="C31" s="5" t="s">
        <v>121</v>
      </c>
    </row>
    <row r="32" spans="2:3">
      <c r="B32" s="4" t="s">
        <v>938</v>
      </c>
      <c r="C32" s="5" t="s">
        <v>121</v>
      </c>
    </row>
    <row r="33" ht="14.25" spans="5:13">
      <c r="E33" s="86">
        <v>0.7</v>
      </c>
      <c r="F33" s="87">
        <v>548</v>
      </c>
      <c r="G33" s="86">
        <v>0.7</v>
      </c>
      <c r="H33" s="91">
        <v>391</v>
      </c>
      <c r="I33" s="4">
        <f>HEX2DEC(H33)</f>
        <v>913</v>
      </c>
      <c r="J33" s="4">
        <v>500</v>
      </c>
      <c r="K33" s="4">
        <f>I33-J33</f>
        <v>413</v>
      </c>
      <c r="L33" s="4">
        <v>1.3</v>
      </c>
      <c r="M33" s="4">
        <f>L33*K33</f>
        <v>536.9</v>
      </c>
    </row>
    <row r="34" ht="14.25" spans="5:13">
      <c r="E34" s="86">
        <v>1</v>
      </c>
      <c r="F34" s="87">
        <v>4778</v>
      </c>
      <c r="G34" s="86">
        <v>1</v>
      </c>
      <c r="H34" s="91">
        <v>1050</v>
      </c>
      <c r="I34" s="4">
        <f t="shared" ref="I34:I41" si="0">HEX2DEC(H34)</f>
        <v>4176</v>
      </c>
      <c r="J34" s="4">
        <v>500</v>
      </c>
      <c r="K34" s="4">
        <f t="shared" ref="K34:K41" si="1">I34-J34</f>
        <v>3676</v>
      </c>
      <c r="L34" s="4">
        <v>1.3</v>
      </c>
      <c r="M34" s="4">
        <f t="shared" ref="M34:M41" si="2">L34*K34</f>
        <v>4778.8</v>
      </c>
    </row>
    <row r="35" ht="14.25" spans="5:13">
      <c r="E35" s="86">
        <v>1.5</v>
      </c>
      <c r="F35" s="87">
        <v>7848</v>
      </c>
      <c r="G35" s="86">
        <v>1.5</v>
      </c>
      <c r="H35" s="91">
        <v>1989</v>
      </c>
      <c r="I35" s="4">
        <f t="shared" si="0"/>
        <v>6537</v>
      </c>
      <c r="J35" s="4">
        <v>500</v>
      </c>
      <c r="K35" s="4">
        <f t="shared" si="1"/>
        <v>6037</v>
      </c>
      <c r="L35" s="4">
        <v>1.3</v>
      </c>
      <c r="M35" s="4">
        <f t="shared" si="2"/>
        <v>7848.1</v>
      </c>
    </row>
    <row r="36" ht="14.25" spans="5:13">
      <c r="E36" s="86">
        <v>2</v>
      </c>
      <c r="F36" s="86">
        <v>10498</v>
      </c>
      <c r="G36" s="86">
        <v>2</v>
      </c>
      <c r="H36" s="91">
        <v>2180</v>
      </c>
      <c r="I36" s="4">
        <f t="shared" si="0"/>
        <v>8576</v>
      </c>
      <c r="J36" s="4">
        <v>500</v>
      </c>
      <c r="K36" s="4">
        <f t="shared" si="1"/>
        <v>8076</v>
      </c>
      <c r="L36" s="4">
        <v>1.3</v>
      </c>
      <c r="M36" s="4">
        <f t="shared" si="2"/>
        <v>10498.8</v>
      </c>
    </row>
    <row r="37" ht="14.25" spans="5:13">
      <c r="E37" s="86">
        <v>2.5</v>
      </c>
      <c r="F37" s="87">
        <v>13299</v>
      </c>
      <c r="G37" s="86">
        <v>2.5</v>
      </c>
      <c r="H37" s="91" t="s">
        <v>931</v>
      </c>
      <c r="I37" s="4">
        <f t="shared" si="0"/>
        <v>10747</v>
      </c>
      <c r="J37" s="4">
        <v>500</v>
      </c>
      <c r="K37" s="4">
        <f t="shared" si="1"/>
        <v>10247</v>
      </c>
      <c r="L37" s="4">
        <v>1.3</v>
      </c>
      <c r="M37" s="4">
        <f t="shared" si="2"/>
        <v>13321.1</v>
      </c>
    </row>
    <row r="38" ht="14.25" spans="5:13">
      <c r="E38" s="86">
        <v>3</v>
      </c>
      <c r="F38" s="86">
        <v>15358</v>
      </c>
      <c r="G38" s="86">
        <v>3</v>
      </c>
      <c r="H38" s="91" t="s">
        <v>932</v>
      </c>
      <c r="I38" s="4">
        <f t="shared" si="0"/>
        <v>12315</v>
      </c>
      <c r="J38" s="4">
        <v>500</v>
      </c>
      <c r="K38" s="4">
        <f t="shared" si="1"/>
        <v>11815</v>
      </c>
      <c r="L38" s="4">
        <v>1.3</v>
      </c>
      <c r="M38" s="4">
        <f t="shared" si="2"/>
        <v>15359.5</v>
      </c>
    </row>
    <row r="39" ht="14.25" spans="5:13">
      <c r="E39" s="86">
        <v>3.5</v>
      </c>
      <c r="F39" s="87">
        <v>16888</v>
      </c>
      <c r="G39" s="86">
        <v>3.5</v>
      </c>
      <c r="H39" s="91" t="s">
        <v>933</v>
      </c>
      <c r="I39" s="4">
        <f t="shared" si="0"/>
        <v>13507</v>
      </c>
      <c r="J39" s="4">
        <v>500</v>
      </c>
      <c r="K39" s="4">
        <f t="shared" si="1"/>
        <v>13007</v>
      </c>
      <c r="L39" s="4">
        <v>1.3</v>
      </c>
      <c r="M39" s="4">
        <f t="shared" si="2"/>
        <v>16909.1</v>
      </c>
    </row>
    <row r="40" ht="14.25" spans="5:13">
      <c r="E40" s="86">
        <v>4</v>
      </c>
      <c r="F40" s="89">
        <v>18228</v>
      </c>
      <c r="G40" s="86">
        <v>4</v>
      </c>
      <c r="H40" s="91" t="s">
        <v>934</v>
      </c>
      <c r="I40" s="4">
        <f t="shared" si="0"/>
        <v>14539</v>
      </c>
      <c r="J40" s="4">
        <v>500</v>
      </c>
      <c r="K40" s="4">
        <f t="shared" si="1"/>
        <v>14039</v>
      </c>
      <c r="L40" s="4">
        <v>1.3</v>
      </c>
      <c r="M40" s="4">
        <f t="shared" si="2"/>
        <v>18250.7</v>
      </c>
    </row>
    <row r="41" ht="14.25" spans="5:13">
      <c r="E41" s="86">
        <v>4.5</v>
      </c>
      <c r="F41" s="87">
        <v>19347</v>
      </c>
      <c r="G41" s="86">
        <v>4.5</v>
      </c>
      <c r="H41" s="91" t="s">
        <v>936</v>
      </c>
      <c r="I41" s="4">
        <f t="shared" si="0"/>
        <v>15639</v>
      </c>
      <c r="J41" s="4">
        <v>500</v>
      </c>
      <c r="K41" s="4">
        <f t="shared" si="1"/>
        <v>15139</v>
      </c>
      <c r="L41" s="4">
        <v>1.3</v>
      </c>
      <c r="M41" s="4">
        <f t="shared" si="2"/>
        <v>19680.7</v>
      </c>
    </row>
  </sheetData>
  <mergeCells count="1">
    <mergeCell ref="B30:C30"/>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0"/>
  <sheetViews>
    <sheetView zoomScale="145" zoomScaleNormal="145" workbookViewId="0">
      <selection activeCell="R18" sqref="R18"/>
    </sheetView>
  </sheetViews>
  <sheetFormatPr defaultColWidth="9" defaultRowHeight="13.5" outlineLevelCol="1"/>
  <cols>
    <col min="2" max="2" width="94.9916666666667" customWidth="1"/>
    <col min="3" max="3" width="14.125" customWidth="1"/>
  </cols>
  <sheetData>
    <row r="3" spans="1:2">
      <c r="A3" t="s">
        <v>185</v>
      </c>
      <c r="B3" t="s">
        <v>939</v>
      </c>
    </row>
    <row r="5" spans="1:2">
      <c r="A5" s="80">
        <v>1</v>
      </c>
      <c r="B5" s="80" t="s">
        <v>940</v>
      </c>
    </row>
    <row r="6" spans="1:2">
      <c r="A6" s="80">
        <v>2</v>
      </c>
      <c r="B6" s="80" t="s">
        <v>941</v>
      </c>
    </row>
    <row r="7" spans="1:2">
      <c r="A7" s="80">
        <v>3</v>
      </c>
      <c r="B7" s="80" t="s">
        <v>942</v>
      </c>
    </row>
    <row r="8" spans="1:2">
      <c r="A8" s="80">
        <v>4</v>
      </c>
      <c r="B8" s="80" t="s">
        <v>943</v>
      </c>
    </row>
    <row r="9" spans="1:2">
      <c r="A9" s="80">
        <v>5</v>
      </c>
      <c r="B9" s="80" t="s">
        <v>944</v>
      </c>
    </row>
    <row r="10" spans="1:2">
      <c r="A10" s="4">
        <v>6</v>
      </c>
      <c r="B10" s="4" t="s">
        <v>945</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workbookViewId="0">
      <selection activeCell="R18" sqref="R18"/>
    </sheetView>
  </sheetViews>
  <sheetFormatPr defaultColWidth="9" defaultRowHeight="13.5" outlineLevelCol="3"/>
  <cols>
    <col min="1" max="1" width="16.25" customWidth="1"/>
    <col min="2" max="2" width="9" style="8"/>
    <col min="3" max="3" width="67.5" customWidth="1"/>
    <col min="4" max="4" width="68.125" customWidth="1"/>
  </cols>
  <sheetData>
    <row r="1" spans="1:4">
      <c r="A1" s="73" t="s">
        <v>946</v>
      </c>
      <c r="B1" s="74"/>
      <c r="C1" s="74"/>
      <c r="D1" s="75"/>
    </row>
    <row r="2" spans="1:4">
      <c r="A2" s="17" t="s">
        <v>947</v>
      </c>
      <c r="B2" s="2">
        <v>1</v>
      </c>
      <c r="C2" s="4" t="s">
        <v>948</v>
      </c>
      <c r="D2" s="18"/>
    </row>
    <row r="3" spans="1:4">
      <c r="A3" s="17"/>
      <c r="B3" s="2">
        <v>2</v>
      </c>
      <c r="C3" s="4" t="s">
        <v>949</v>
      </c>
      <c r="D3" s="18"/>
    </row>
    <row r="4" ht="27" spans="1:4">
      <c r="A4" s="17"/>
      <c r="B4" s="2">
        <v>3</v>
      </c>
      <c r="C4" s="69" t="s">
        <v>950</v>
      </c>
      <c r="D4" s="18"/>
    </row>
    <row r="5" spans="1:4">
      <c r="A5" s="17"/>
      <c r="B5" s="2">
        <v>4</v>
      </c>
      <c r="C5" s="4" t="s">
        <v>951</v>
      </c>
      <c r="D5" s="18"/>
    </row>
    <row r="6" spans="1:4">
      <c r="A6" s="76"/>
      <c r="B6" s="77"/>
      <c r="C6" s="78"/>
      <c r="D6" s="79"/>
    </row>
    <row r="7" spans="1:4">
      <c r="A7" s="17" t="s">
        <v>952</v>
      </c>
      <c r="B7" s="2"/>
      <c r="C7" s="4" t="s">
        <v>953</v>
      </c>
      <c r="D7" s="18"/>
    </row>
    <row r="8" spans="1:4">
      <c r="A8" s="17"/>
      <c r="B8" s="2">
        <v>1</v>
      </c>
      <c r="C8" s="4" t="s">
        <v>954</v>
      </c>
      <c r="D8" s="18"/>
    </row>
    <row r="9" spans="1:4">
      <c r="A9" s="17"/>
      <c r="B9" s="2">
        <v>2</v>
      </c>
      <c r="C9" s="4" t="s">
        <v>955</v>
      </c>
      <c r="D9" s="18"/>
    </row>
    <row r="10" spans="1:4">
      <c r="A10" s="17"/>
      <c r="B10" s="2">
        <v>3</v>
      </c>
      <c r="C10" s="4" t="s">
        <v>956</v>
      </c>
      <c r="D10" s="18" t="s">
        <v>957</v>
      </c>
    </row>
    <row r="11" spans="1:4">
      <c r="A11" s="17"/>
      <c r="B11" s="2">
        <v>4</v>
      </c>
      <c r="C11" s="4" t="s">
        <v>958</v>
      </c>
      <c r="D11" s="18"/>
    </row>
    <row r="12" spans="1:4">
      <c r="A12" s="76"/>
      <c r="B12" s="77"/>
      <c r="C12" s="78"/>
      <c r="D12" s="79"/>
    </row>
    <row r="13" spans="1:4">
      <c r="A13" s="17" t="s">
        <v>959</v>
      </c>
      <c r="B13" s="2">
        <v>1</v>
      </c>
      <c r="C13" s="4" t="s">
        <v>960</v>
      </c>
      <c r="D13" s="18"/>
    </row>
    <row r="14" spans="1:4">
      <c r="A14" s="17"/>
      <c r="B14" s="2">
        <v>2</v>
      </c>
      <c r="C14" s="4" t="s">
        <v>961</v>
      </c>
      <c r="D14" s="18" t="s">
        <v>962</v>
      </c>
    </row>
    <row r="15" spans="1:4">
      <c r="A15" s="17"/>
      <c r="B15" s="2">
        <v>3</v>
      </c>
      <c r="C15" s="4" t="s">
        <v>963</v>
      </c>
      <c r="D15" s="18"/>
    </row>
    <row r="16" spans="1:4">
      <c r="A16" s="17"/>
      <c r="B16" s="2">
        <v>4</v>
      </c>
      <c r="C16" s="4" t="s">
        <v>964</v>
      </c>
      <c r="D16" s="18"/>
    </row>
    <row r="17" spans="1:4">
      <c r="A17" s="76"/>
      <c r="B17" s="77"/>
      <c r="C17" s="78"/>
      <c r="D17" s="79"/>
    </row>
    <row r="18" spans="1:4">
      <c r="A18" s="17" t="s">
        <v>965</v>
      </c>
      <c r="B18" s="2"/>
      <c r="C18" s="4" t="s">
        <v>966</v>
      </c>
      <c r="D18" s="18"/>
    </row>
    <row r="19" spans="1:4">
      <c r="A19" s="76"/>
      <c r="B19" s="77"/>
      <c r="C19" s="78"/>
      <c r="D19" s="79"/>
    </row>
    <row r="20" spans="1:4">
      <c r="A20" s="17" t="s">
        <v>967</v>
      </c>
      <c r="B20" s="2">
        <v>1</v>
      </c>
      <c r="C20" s="4" t="s">
        <v>960</v>
      </c>
      <c r="D20" s="18"/>
    </row>
    <row r="21" spans="1:4">
      <c r="A21" s="17"/>
      <c r="B21" s="2">
        <v>2</v>
      </c>
      <c r="C21" s="4" t="s">
        <v>968</v>
      </c>
      <c r="D21" s="18"/>
    </row>
    <row r="22" spans="1:4">
      <c r="A22" s="17"/>
      <c r="B22" s="2">
        <v>3</v>
      </c>
      <c r="C22" s="4" t="s">
        <v>969</v>
      </c>
      <c r="D22" s="18"/>
    </row>
    <row r="23" spans="1:4">
      <c r="A23" s="17"/>
      <c r="B23" s="2">
        <v>4</v>
      </c>
      <c r="C23" s="4" t="s">
        <v>964</v>
      </c>
      <c r="D23" s="18"/>
    </row>
    <row r="24" ht="14.25" spans="1:4">
      <c r="A24" s="22"/>
      <c r="B24" s="60">
        <v>5</v>
      </c>
      <c r="C24" s="23" t="s">
        <v>970</v>
      </c>
      <c r="D24" s="24"/>
    </row>
  </sheetData>
  <mergeCells count="5">
    <mergeCell ref="A1:D1"/>
    <mergeCell ref="A2:A5"/>
    <mergeCell ref="A7:A11"/>
    <mergeCell ref="A13:A16"/>
    <mergeCell ref="A20:A24"/>
  </mergeCells>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61"/>
  <sheetViews>
    <sheetView workbookViewId="0">
      <selection activeCell="R18" sqref="R18"/>
    </sheetView>
  </sheetViews>
  <sheetFormatPr defaultColWidth="9" defaultRowHeight="13.5" outlineLevelCol="3"/>
  <cols>
    <col min="3" max="3" width="118.25" customWidth="1"/>
  </cols>
  <sheetData>
    <row r="2" spans="2:4">
      <c r="B2" t="s">
        <v>971</v>
      </c>
      <c r="C2" t="s">
        <v>972</v>
      </c>
      <c r="D2" t="s">
        <v>973</v>
      </c>
    </row>
    <row r="3" spans="3:4">
      <c r="C3" s="72" t="s">
        <v>974</v>
      </c>
      <c r="D3" s="72" t="s">
        <v>975</v>
      </c>
    </row>
    <row r="4" spans="3:4">
      <c r="C4" t="s">
        <v>976</v>
      </c>
      <c r="D4" t="s">
        <v>973</v>
      </c>
    </row>
    <row r="5" spans="3:4">
      <c r="C5" t="s">
        <v>977</v>
      </c>
      <c r="D5" t="s">
        <v>973</v>
      </c>
    </row>
    <row r="6" spans="3:4">
      <c r="C6" t="s">
        <v>978</v>
      </c>
      <c r="D6" t="s">
        <v>979</v>
      </c>
    </row>
    <row r="7" spans="3:4">
      <c r="C7" t="s">
        <v>980</v>
      </c>
      <c r="D7" t="s">
        <v>979</v>
      </c>
    </row>
    <row r="8" spans="3:4">
      <c r="C8" t="s">
        <v>981</v>
      </c>
      <c r="D8" t="s">
        <v>973</v>
      </c>
    </row>
    <row r="10" spans="3:3">
      <c r="C10" t="s">
        <v>982</v>
      </c>
    </row>
    <row r="11" spans="3:3">
      <c r="C11" t="s">
        <v>983</v>
      </c>
    </row>
    <row r="12" spans="3:4">
      <c r="C12" s="72" t="s">
        <v>984</v>
      </c>
      <c r="D12" s="72" t="s">
        <v>975</v>
      </c>
    </row>
    <row r="13" spans="3:3">
      <c r="C13" t="s">
        <v>985</v>
      </c>
    </row>
    <row r="14" spans="3:3">
      <c r="C14" t="s">
        <v>986</v>
      </c>
    </row>
    <row r="15" spans="3:3">
      <c r="C15" t="s">
        <v>983</v>
      </c>
    </row>
    <row r="16" spans="3:3">
      <c r="C16" t="s">
        <v>985</v>
      </c>
    </row>
    <row r="18" spans="3:3">
      <c r="C18" t="s">
        <v>987</v>
      </c>
    </row>
    <row r="19" spans="3:3">
      <c r="C19" t="s">
        <v>988</v>
      </c>
    </row>
    <row r="20" spans="3:3">
      <c r="C20" t="s">
        <v>983</v>
      </c>
    </row>
    <row r="21" spans="3:4">
      <c r="C21" t="s">
        <v>989</v>
      </c>
      <c r="D21" t="s">
        <v>973</v>
      </c>
    </row>
    <row r="22" spans="3:3">
      <c r="C22" t="s">
        <v>990</v>
      </c>
    </row>
    <row r="23" spans="3:3">
      <c r="C23" t="s">
        <v>985</v>
      </c>
    </row>
    <row r="24" spans="3:3">
      <c r="C24" t="s">
        <v>991</v>
      </c>
    </row>
    <row r="26" spans="3:4">
      <c r="C26" t="s">
        <v>992</v>
      </c>
      <c r="D26" t="s">
        <v>973</v>
      </c>
    </row>
    <row r="27" spans="3:3">
      <c r="C27" t="s">
        <v>993</v>
      </c>
    </row>
    <row r="28" spans="3:4">
      <c r="C28" t="s">
        <v>994</v>
      </c>
      <c r="D28" t="s">
        <v>973</v>
      </c>
    </row>
    <row r="30" spans="3:4">
      <c r="C30" t="s">
        <v>995</v>
      </c>
      <c r="D30" t="s">
        <v>975</v>
      </c>
    </row>
    <row r="31" spans="3:4">
      <c r="C31" t="s">
        <v>996</v>
      </c>
      <c r="D31" t="s">
        <v>979</v>
      </c>
    </row>
    <row r="33" spans="3:4">
      <c r="C33" t="s">
        <v>976</v>
      </c>
      <c r="D33" t="s">
        <v>973</v>
      </c>
    </row>
    <row r="34" spans="3:4">
      <c r="C34" t="s">
        <v>977</v>
      </c>
      <c r="D34" t="s">
        <v>973</v>
      </c>
    </row>
    <row r="35" spans="3:4">
      <c r="C35" t="s">
        <v>997</v>
      </c>
      <c r="D35" t="s">
        <v>979</v>
      </c>
    </row>
    <row r="37" spans="3:4">
      <c r="C37" t="s">
        <v>980</v>
      </c>
      <c r="D37" t="s">
        <v>979</v>
      </c>
    </row>
    <row r="39" spans="3:4">
      <c r="C39" t="s">
        <v>998</v>
      </c>
      <c r="D39" t="s">
        <v>975</v>
      </c>
    </row>
    <row r="40" spans="3:4">
      <c r="C40" s="72" t="s">
        <v>999</v>
      </c>
      <c r="D40" s="72" t="s">
        <v>975</v>
      </c>
    </row>
    <row r="41" spans="3:4">
      <c r="C41" t="s">
        <v>1000</v>
      </c>
      <c r="D41" t="s">
        <v>973</v>
      </c>
    </row>
    <row r="43" spans="3:3">
      <c r="C43" t="s">
        <v>988</v>
      </c>
    </row>
    <row r="44" spans="3:3">
      <c r="C44" t="s">
        <v>983</v>
      </c>
    </row>
    <row r="45" spans="3:4">
      <c r="C45" t="s">
        <v>989</v>
      </c>
      <c r="D45" t="s">
        <v>973</v>
      </c>
    </row>
    <row r="46" spans="3:3">
      <c r="C46" t="s">
        <v>990</v>
      </c>
    </row>
    <row r="47" spans="3:3">
      <c r="C47" t="s">
        <v>985</v>
      </c>
    </row>
    <row r="48" spans="3:3">
      <c r="C48" t="s">
        <v>991</v>
      </c>
    </row>
    <row r="50" spans="3:3">
      <c r="C50" t="s">
        <v>1001</v>
      </c>
    </row>
    <row r="51" spans="3:4">
      <c r="C51" t="s">
        <v>992</v>
      </c>
      <c r="D51" t="s">
        <v>973</v>
      </c>
    </row>
    <row r="52" spans="3:3">
      <c r="C52" t="s">
        <v>1002</v>
      </c>
    </row>
    <row r="53" spans="3:3">
      <c r="C53" t="s">
        <v>993</v>
      </c>
    </row>
    <row r="54" spans="3:4">
      <c r="C54" t="s">
        <v>994</v>
      </c>
      <c r="D54" t="s">
        <v>973</v>
      </c>
    </row>
    <row r="57" spans="3:4">
      <c r="C57" t="s">
        <v>1003</v>
      </c>
      <c r="D57" t="s">
        <v>1004</v>
      </c>
    </row>
    <row r="58" spans="3:3">
      <c r="C58" t="s">
        <v>1005</v>
      </c>
    </row>
    <row r="59" spans="3:3">
      <c r="C59" t="s">
        <v>1006</v>
      </c>
    </row>
    <row r="60" spans="3:3">
      <c r="C60" t="s">
        <v>1007</v>
      </c>
    </row>
    <row r="61" spans="3:3">
      <c r="C61" t="s">
        <v>1003</v>
      </c>
    </row>
  </sheetData>
  <autoFilter ref="D1:D61">
    <extLst/>
  </autoFilter>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5"/>
  <sheetViews>
    <sheetView zoomScale="130" zoomScaleNormal="130" topLeftCell="A3" workbookViewId="0">
      <selection activeCell="F19" sqref="F19"/>
    </sheetView>
  </sheetViews>
  <sheetFormatPr defaultColWidth="9" defaultRowHeight="13.5"/>
  <cols>
    <col min="6" max="6" width="9.125"/>
    <col min="8" max="8" width="9.375"/>
    <col min="9" max="9" width="12.625"/>
    <col min="11" max="11" width="9" customWidth="1"/>
    <col min="12" max="12" width="84.625" customWidth="1"/>
  </cols>
  <sheetData>
    <row r="1" spans="10:12">
      <c r="J1" s="68" t="s">
        <v>1008</v>
      </c>
      <c r="K1" s="68"/>
      <c r="L1" s="68"/>
    </row>
    <row r="2" spans="1:12">
      <c r="A2" s="4"/>
      <c r="B2" s="4"/>
      <c r="C2" s="4"/>
      <c r="D2" s="4"/>
      <c r="E2" s="4"/>
      <c r="F2" s="4"/>
      <c r="G2" s="4"/>
      <c r="H2" s="4"/>
      <c r="J2" s="2" t="s">
        <v>1009</v>
      </c>
      <c r="K2" s="2">
        <v>1</v>
      </c>
      <c r="L2" s="4" t="s">
        <v>1010</v>
      </c>
    </row>
    <row r="3" spans="1:12">
      <c r="A3" s="4"/>
      <c r="B3" s="4"/>
      <c r="C3" s="20" t="s">
        <v>1011</v>
      </c>
      <c r="D3" s="4"/>
      <c r="E3" s="4"/>
      <c r="F3" s="4"/>
      <c r="G3" s="4"/>
      <c r="H3" s="4"/>
      <c r="J3" s="2"/>
      <c r="K3" s="2">
        <v>2</v>
      </c>
      <c r="L3" s="4" t="s">
        <v>1012</v>
      </c>
    </row>
    <row r="4" spans="1:12">
      <c r="A4" s="4"/>
      <c r="B4" s="11" t="s">
        <v>1013</v>
      </c>
      <c r="C4" s="4" t="s">
        <v>1014</v>
      </c>
      <c r="D4" s="4" t="s">
        <v>1015</v>
      </c>
      <c r="E4" s="4"/>
      <c r="F4" s="11" t="s">
        <v>1016</v>
      </c>
      <c r="G4" s="4"/>
      <c r="H4" s="4"/>
      <c r="J4" s="2"/>
      <c r="K4" s="2">
        <v>3</v>
      </c>
      <c r="L4" s="4" t="s">
        <v>1017</v>
      </c>
    </row>
    <row r="5" spans="1:12">
      <c r="A5" s="4"/>
      <c r="B5" s="4"/>
      <c r="C5" s="4"/>
      <c r="D5" s="4"/>
      <c r="E5" s="4"/>
      <c r="F5" s="20"/>
      <c r="G5" s="4"/>
      <c r="H5" s="4"/>
      <c r="J5" s="2" t="s">
        <v>1018</v>
      </c>
      <c r="K5" s="2">
        <v>1</v>
      </c>
      <c r="L5" s="4" t="s">
        <v>1019</v>
      </c>
    </row>
    <row r="6" spans="1:12">
      <c r="A6" s="4"/>
      <c r="B6" s="4"/>
      <c r="C6" s="4"/>
      <c r="D6" s="4"/>
      <c r="E6" s="4"/>
      <c r="F6" s="4"/>
      <c r="G6" s="4"/>
      <c r="H6" s="4"/>
      <c r="J6" s="2"/>
      <c r="K6" s="2">
        <v>2</v>
      </c>
      <c r="L6" s="4" t="s">
        <v>1020</v>
      </c>
    </row>
    <row r="7" spans="1:12">
      <c r="A7" s="4"/>
      <c r="B7" s="4"/>
      <c r="C7" s="4"/>
      <c r="D7" s="11" t="s">
        <v>1021</v>
      </c>
      <c r="E7" s="4"/>
      <c r="F7" s="4"/>
      <c r="G7" s="4"/>
      <c r="H7" s="4"/>
      <c r="J7" s="2"/>
      <c r="K7" s="2">
        <v>3</v>
      </c>
      <c r="L7" s="4" t="s">
        <v>1022</v>
      </c>
    </row>
    <row r="8" spans="1:12">
      <c r="A8" s="4"/>
      <c r="B8" s="4"/>
      <c r="C8" s="4"/>
      <c r="D8" s="4"/>
      <c r="E8" s="4"/>
      <c r="F8" s="4"/>
      <c r="G8" s="4"/>
      <c r="H8" s="4"/>
      <c r="J8" s="2"/>
      <c r="K8" s="2">
        <v>4</v>
      </c>
      <c r="L8" s="4" t="s">
        <v>1023</v>
      </c>
    </row>
    <row r="9" spans="1:12">
      <c r="A9" s="4"/>
      <c r="B9" s="4"/>
      <c r="C9" s="20"/>
      <c r="D9" s="4"/>
      <c r="E9" s="4"/>
      <c r="F9" s="62" t="s">
        <v>1024</v>
      </c>
      <c r="G9" s="4"/>
      <c r="H9" s="4"/>
      <c r="J9" s="2" t="s">
        <v>1025</v>
      </c>
      <c r="K9" s="2">
        <v>1</v>
      </c>
      <c r="L9" s="4" t="s">
        <v>1026</v>
      </c>
    </row>
    <row r="10" ht="27" spans="1:12">
      <c r="A10" s="4"/>
      <c r="B10" s="4"/>
      <c r="C10" s="4"/>
      <c r="D10" s="4"/>
      <c r="E10" s="63"/>
      <c r="F10" s="4" t="s">
        <v>1027</v>
      </c>
      <c r="G10" s="4"/>
      <c r="H10" s="4"/>
      <c r="J10" s="2"/>
      <c r="K10" s="2">
        <v>2</v>
      </c>
      <c r="L10" s="69" t="s">
        <v>1028</v>
      </c>
    </row>
    <row r="11" spans="1:8">
      <c r="A11" s="4"/>
      <c r="B11" s="11" t="s">
        <v>1029</v>
      </c>
      <c r="C11" s="4"/>
      <c r="D11" s="4"/>
      <c r="E11" s="4"/>
      <c r="F11" s="11" t="s">
        <v>1030</v>
      </c>
      <c r="G11" s="4"/>
      <c r="H11" s="4"/>
    </row>
    <row r="12" spans="1:8">
      <c r="A12" s="4"/>
      <c r="B12" s="4"/>
      <c r="C12" s="4"/>
      <c r="D12" s="4"/>
      <c r="E12" s="4"/>
      <c r="F12" s="4"/>
      <c r="G12" s="4"/>
      <c r="H12" s="4"/>
    </row>
    <row r="13" spans="1:12">
      <c r="A13" s="4"/>
      <c r="B13" s="4"/>
      <c r="C13" s="4"/>
      <c r="D13" s="4"/>
      <c r="E13" s="4"/>
      <c r="F13" s="4"/>
      <c r="G13" s="4"/>
      <c r="H13" s="4"/>
      <c r="J13" s="70" t="s">
        <v>1031</v>
      </c>
      <c r="K13" s="70"/>
      <c r="L13" s="70"/>
    </row>
    <row r="14" spans="1:12">
      <c r="A14" s="4"/>
      <c r="B14" s="4"/>
      <c r="C14" s="4"/>
      <c r="D14" s="4"/>
      <c r="E14" s="4"/>
      <c r="F14" s="4"/>
      <c r="G14" s="4"/>
      <c r="H14" s="4"/>
      <c r="J14" s="2" t="s">
        <v>1009</v>
      </c>
      <c r="K14" s="2">
        <v>1</v>
      </c>
      <c r="L14" s="4" t="s">
        <v>1032</v>
      </c>
    </row>
    <row r="15" spans="10:12">
      <c r="J15" s="2" t="s">
        <v>1018</v>
      </c>
      <c r="K15" s="2">
        <v>1</v>
      </c>
      <c r="L15" s="4" t="s">
        <v>1033</v>
      </c>
    </row>
    <row r="16" spans="10:12">
      <c r="J16" s="2"/>
      <c r="K16" s="2">
        <v>2</v>
      </c>
      <c r="L16" s="4" t="s">
        <v>1034</v>
      </c>
    </row>
    <row r="17" spans="10:12">
      <c r="J17" s="2"/>
      <c r="K17" s="2">
        <v>3</v>
      </c>
      <c r="L17" s="4" t="s">
        <v>1035</v>
      </c>
    </row>
    <row r="18" spans="10:12">
      <c r="J18" s="2"/>
      <c r="K18" s="2">
        <v>4</v>
      </c>
      <c r="L18" s="4" t="s">
        <v>1036</v>
      </c>
    </row>
    <row r="27" spans="12:12">
      <c r="L27" t="s">
        <v>1037</v>
      </c>
    </row>
    <row r="29" spans="8:11">
      <c r="H29" s="64" t="s">
        <v>1038</v>
      </c>
      <c r="I29" s="67" t="s">
        <v>1039</v>
      </c>
      <c r="J29" s="67" t="s">
        <v>1040</v>
      </c>
      <c r="K29" s="67" t="s">
        <v>1040</v>
      </c>
    </row>
    <row r="30" spans="8:12">
      <c r="H30" s="4">
        <v>0.1</v>
      </c>
      <c r="I30" s="4">
        <v>200</v>
      </c>
      <c r="J30" s="4">
        <f t="shared" ref="J30:J35" si="0">I30*1000</f>
        <v>200000</v>
      </c>
      <c r="K30" s="4">
        <f t="shared" ref="K30:K35" si="1">J30*TAN(H30*3.1415926/180)</f>
        <v>349.066198883321</v>
      </c>
      <c r="L30" t="s">
        <v>1041</v>
      </c>
    </row>
    <row r="31" spans="8:12">
      <c r="H31" s="65">
        <v>0.01</v>
      </c>
      <c r="I31" s="65">
        <v>200</v>
      </c>
      <c r="J31" s="65">
        <f t="shared" si="0"/>
        <v>200000</v>
      </c>
      <c r="K31" s="65">
        <f t="shared" si="1"/>
        <v>34.9065847988829</v>
      </c>
      <c r="L31" s="13" t="s">
        <v>1042</v>
      </c>
    </row>
    <row r="32" spans="8:12">
      <c r="H32" s="4">
        <v>0.001</v>
      </c>
      <c r="I32" s="4">
        <v>200</v>
      </c>
      <c r="J32" s="4">
        <f t="shared" si="0"/>
        <v>200000</v>
      </c>
      <c r="K32" s="4">
        <f t="shared" si="1"/>
        <v>3.49065844479888</v>
      </c>
      <c r="L32" t="s">
        <v>1043</v>
      </c>
    </row>
    <row r="33" spans="8:11">
      <c r="H33" s="5">
        <v>0.0005</v>
      </c>
      <c r="I33" s="5">
        <v>200</v>
      </c>
      <c r="J33" s="5">
        <f t="shared" si="0"/>
        <v>200000</v>
      </c>
      <c r="K33" s="5">
        <f t="shared" si="1"/>
        <v>1.74532922226653</v>
      </c>
    </row>
    <row r="34" spans="8:12">
      <c r="H34" s="11">
        <v>0.0001</v>
      </c>
      <c r="I34" s="11">
        <v>200</v>
      </c>
      <c r="J34" s="11">
        <f t="shared" si="0"/>
        <v>200000</v>
      </c>
      <c r="K34" s="11">
        <f t="shared" si="1"/>
        <v>0.349065844444799</v>
      </c>
      <c r="L34" s="71" t="s">
        <v>1044</v>
      </c>
    </row>
    <row r="35" spans="8:12">
      <c r="H35" s="66">
        <v>1e-5</v>
      </c>
      <c r="I35" s="66">
        <v>200</v>
      </c>
      <c r="J35" s="66">
        <f t="shared" si="0"/>
        <v>200000</v>
      </c>
      <c r="K35" s="66">
        <f t="shared" si="1"/>
        <v>0.0349065844444448</v>
      </c>
      <c r="L35" s="71" t="s">
        <v>1045</v>
      </c>
    </row>
    <row r="36" spans="12:12">
      <c r="L36" s="71" t="s">
        <v>1046</v>
      </c>
    </row>
    <row r="37" spans="2:9">
      <c r="B37">
        <v>45</v>
      </c>
      <c r="H37" s="12">
        <v>5.2e-5</v>
      </c>
      <c r="I37">
        <f>H33/H37</f>
        <v>9.61538461538462</v>
      </c>
    </row>
    <row r="39" spans="8:11">
      <c r="H39" s="67" t="s">
        <v>1038</v>
      </c>
      <c r="I39" s="67" t="s">
        <v>1039</v>
      </c>
      <c r="J39" s="67" t="s">
        <v>1040</v>
      </c>
      <c r="K39" s="67" t="s">
        <v>1040</v>
      </c>
    </row>
    <row r="40" spans="8:11">
      <c r="H40" s="4">
        <v>0.1</v>
      </c>
      <c r="I40" s="4">
        <v>100</v>
      </c>
      <c r="J40" s="4">
        <f t="shared" ref="J40:J45" si="2">I40*1000</f>
        <v>100000</v>
      </c>
      <c r="K40" s="4">
        <f t="shared" ref="K40:K45" si="3">J40*TAN(H40*3.1415926/180)</f>
        <v>174.53309944166</v>
      </c>
    </row>
    <row r="41" spans="8:11">
      <c r="H41" s="65">
        <v>0.01</v>
      </c>
      <c r="I41" s="65">
        <v>100</v>
      </c>
      <c r="J41" s="65">
        <f t="shared" si="2"/>
        <v>100000</v>
      </c>
      <c r="K41" s="65">
        <f t="shared" si="3"/>
        <v>17.4532923994414</v>
      </c>
    </row>
    <row r="42" spans="8:11">
      <c r="H42" s="4">
        <v>0.001</v>
      </c>
      <c r="I42" s="4">
        <v>100</v>
      </c>
      <c r="J42" s="4">
        <f t="shared" si="2"/>
        <v>100000</v>
      </c>
      <c r="K42" s="4">
        <f t="shared" si="3"/>
        <v>1.74532922239944</v>
      </c>
    </row>
    <row r="43" spans="8:11">
      <c r="H43" s="5">
        <v>0.0005</v>
      </c>
      <c r="I43" s="5">
        <v>100</v>
      </c>
      <c r="J43" s="5">
        <f t="shared" si="2"/>
        <v>100000</v>
      </c>
      <c r="K43" s="5">
        <f t="shared" si="3"/>
        <v>0.872664611133264</v>
      </c>
    </row>
    <row r="44" spans="8:11">
      <c r="H44" s="11">
        <v>0.0001</v>
      </c>
      <c r="I44" s="11">
        <v>100</v>
      </c>
      <c r="J44" s="11">
        <f t="shared" si="2"/>
        <v>100000</v>
      </c>
      <c r="K44" s="11">
        <f t="shared" si="3"/>
        <v>0.174532922222399</v>
      </c>
    </row>
    <row r="45" spans="8:11">
      <c r="H45" s="66">
        <v>1e-5</v>
      </c>
      <c r="I45" s="66">
        <v>100</v>
      </c>
      <c r="J45" s="66">
        <f t="shared" si="2"/>
        <v>100000</v>
      </c>
      <c r="K45" s="66">
        <f t="shared" si="3"/>
        <v>0.0174532922222224</v>
      </c>
    </row>
  </sheetData>
  <mergeCells count="6">
    <mergeCell ref="J1:L1"/>
    <mergeCell ref="J13:L13"/>
    <mergeCell ref="J2:J4"/>
    <mergeCell ref="J5:J8"/>
    <mergeCell ref="J9:J10"/>
    <mergeCell ref="J15:J18"/>
  </mergeCells>
  <pageMargins left="0.75" right="0.75" top="1" bottom="1" header="0.5" footer="0.5"/>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5"/>
  <sheetViews>
    <sheetView zoomScale="145" zoomScaleNormal="145" topLeftCell="C14" workbookViewId="0">
      <selection activeCell="C30" sqref="C30"/>
    </sheetView>
  </sheetViews>
  <sheetFormatPr defaultColWidth="9" defaultRowHeight="13.5"/>
  <cols>
    <col min="3" max="3" width="64.1333333333333" customWidth="1"/>
  </cols>
  <sheetData>
    <row r="1" ht="14.25"/>
    <row r="2" spans="1:3">
      <c r="A2" s="14" t="s">
        <v>1047</v>
      </c>
      <c r="B2" s="15"/>
      <c r="C2" s="16"/>
    </row>
    <row r="3" spans="1:3">
      <c r="A3" s="17" t="s">
        <v>1048</v>
      </c>
      <c r="B3" s="4">
        <v>1</v>
      </c>
      <c r="C3" s="18" t="s">
        <v>1049</v>
      </c>
    </row>
    <row r="4" spans="1:3">
      <c r="A4" s="17"/>
      <c r="B4" s="4">
        <v>2</v>
      </c>
      <c r="C4" s="18" t="s">
        <v>1050</v>
      </c>
    </row>
    <row r="5" spans="1:3">
      <c r="A5" s="17"/>
      <c r="B5" s="4">
        <v>3</v>
      </c>
      <c r="C5" s="18" t="s">
        <v>1051</v>
      </c>
    </row>
    <row r="6" spans="1:3">
      <c r="A6" s="19"/>
      <c r="B6" s="20"/>
      <c r="C6" s="21"/>
    </row>
    <row r="7" spans="1:3">
      <c r="A7" s="17" t="s">
        <v>865</v>
      </c>
      <c r="B7" s="4">
        <v>1</v>
      </c>
      <c r="C7" s="18" t="s">
        <v>1052</v>
      </c>
    </row>
    <row r="8" spans="1:3">
      <c r="A8" s="17"/>
      <c r="B8" s="4">
        <v>2</v>
      </c>
      <c r="C8" s="18" t="s">
        <v>1053</v>
      </c>
    </row>
    <row r="9" spans="1:3">
      <c r="A9" s="17"/>
      <c r="B9" s="4">
        <v>3</v>
      </c>
      <c r="C9" s="18" t="s">
        <v>1054</v>
      </c>
    </row>
    <row r="10" spans="1:3">
      <c r="A10" s="19"/>
      <c r="B10" s="20"/>
      <c r="C10" s="21"/>
    </row>
    <row r="11" spans="1:3">
      <c r="A11" s="17" t="s">
        <v>1055</v>
      </c>
      <c r="B11" s="4">
        <v>1</v>
      </c>
      <c r="C11" s="18" t="s">
        <v>1056</v>
      </c>
    </row>
    <row r="12" spans="1:3">
      <c r="A12" s="17"/>
      <c r="B12" s="4">
        <v>2</v>
      </c>
      <c r="C12" s="18" t="s">
        <v>1057</v>
      </c>
    </row>
    <row r="13" ht="14.25" spans="1:3">
      <c r="A13" s="22"/>
      <c r="B13" s="23">
        <v>3</v>
      </c>
      <c r="C13" s="24" t="s">
        <v>1058</v>
      </c>
    </row>
    <row r="14" spans="4:16">
      <c r="D14" s="25"/>
      <c r="E14" s="26"/>
      <c r="F14" s="26"/>
      <c r="G14" s="26"/>
      <c r="H14" s="26"/>
      <c r="I14" s="49"/>
      <c r="K14" s="25"/>
      <c r="L14" s="25"/>
      <c r="M14" s="25"/>
      <c r="N14" s="25"/>
      <c r="O14" s="25"/>
      <c r="P14" s="25"/>
    </row>
    <row r="15" ht="14.25" spans="4:16">
      <c r="D15" s="27"/>
      <c r="E15" s="28"/>
      <c r="F15" s="28"/>
      <c r="G15" s="28"/>
      <c r="H15" s="28"/>
      <c r="I15" s="50"/>
      <c r="K15" s="27"/>
      <c r="L15" s="27"/>
      <c r="M15" s="27"/>
      <c r="N15" s="27"/>
      <c r="O15" s="27"/>
      <c r="P15" s="27"/>
    </row>
    <row r="16" spans="1:16">
      <c r="A16" s="29" t="s">
        <v>1059</v>
      </c>
      <c r="B16" s="30"/>
      <c r="C16" s="31" t="s">
        <v>1060</v>
      </c>
      <c r="D16" s="27"/>
      <c r="E16" s="32"/>
      <c r="F16" s="32"/>
      <c r="G16" s="32"/>
      <c r="H16" s="32"/>
      <c r="I16" s="50"/>
      <c r="K16" s="27"/>
      <c r="L16" s="27"/>
      <c r="M16" s="27"/>
      <c r="N16" s="27"/>
      <c r="O16" s="27"/>
      <c r="P16" s="27"/>
    </row>
    <row r="17" ht="14.25" spans="1:16">
      <c r="A17" s="33"/>
      <c r="B17" s="4"/>
      <c r="C17" s="18" t="s">
        <v>1061</v>
      </c>
      <c r="D17" s="34"/>
      <c r="E17" s="35"/>
      <c r="F17" s="35"/>
      <c r="G17" s="35"/>
      <c r="H17" s="35"/>
      <c r="I17" s="51"/>
      <c r="K17" s="34"/>
      <c r="L17" s="34"/>
      <c r="M17" s="34"/>
      <c r="N17" s="34"/>
      <c r="O17" s="34"/>
      <c r="P17" s="34"/>
    </row>
    <row r="18" ht="14.25" spans="1:16">
      <c r="A18" s="36"/>
      <c r="B18" s="23"/>
      <c r="C18" s="24" t="s">
        <v>1062</v>
      </c>
      <c r="D18" s="37"/>
      <c r="E18" s="38"/>
      <c r="F18" s="38"/>
      <c r="G18" s="38"/>
      <c r="H18" s="39"/>
      <c r="I18" s="52"/>
      <c r="K18" s="25"/>
      <c r="L18" s="25"/>
      <c r="M18" s="25"/>
      <c r="N18" s="25"/>
      <c r="O18" s="25"/>
      <c r="P18" s="25"/>
    </row>
    <row r="19" spans="4:16">
      <c r="D19" s="27"/>
      <c r="E19" s="40"/>
      <c r="F19" s="40"/>
      <c r="G19" s="40"/>
      <c r="H19" s="28"/>
      <c r="I19" s="50"/>
      <c r="K19" s="27"/>
      <c r="L19" s="27"/>
      <c r="M19" s="27"/>
      <c r="N19" s="27"/>
      <c r="O19" s="27"/>
      <c r="P19" s="27"/>
    </row>
    <row r="20" spans="3:16">
      <c r="C20" t="s">
        <v>1063</v>
      </c>
      <c r="D20" s="41"/>
      <c r="E20" s="40"/>
      <c r="F20" s="40"/>
      <c r="G20" s="40"/>
      <c r="H20" s="32"/>
      <c r="I20" s="53"/>
      <c r="K20" s="27"/>
      <c r="L20" s="27"/>
      <c r="M20" s="27"/>
      <c r="N20" s="27"/>
      <c r="O20" s="27"/>
      <c r="P20" s="27"/>
    </row>
    <row r="21" ht="14.25" spans="4:16">
      <c r="D21" s="42"/>
      <c r="E21" s="43"/>
      <c r="F21" s="43"/>
      <c r="G21" s="43"/>
      <c r="H21" s="35"/>
      <c r="I21" s="54"/>
      <c r="K21" s="34"/>
      <c r="L21" s="34"/>
      <c r="M21" s="34"/>
      <c r="N21" s="34"/>
      <c r="O21" s="34"/>
      <c r="P21" s="34"/>
    </row>
    <row r="22" spans="4:16">
      <c r="D22" s="37"/>
      <c r="E22" s="38"/>
      <c r="F22" s="38"/>
      <c r="G22" s="44"/>
      <c r="H22" s="39"/>
      <c r="I22" s="52"/>
      <c r="K22" s="25"/>
      <c r="L22" s="25"/>
      <c r="M22" s="25"/>
      <c r="N22" s="25"/>
      <c r="O22" s="25"/>
      <c r="P22" s="25"/>
    </row>
    <row r="23" spans="4:16">
      <c r="D23" s="27"/>
      <c r="E23" s="40"/>
      <c r="F23" s="40"/>
      <c r="G23" s="45"/>
      <c r="H23" s="28"/>
      <c r="I23" s="50"/>
      <c r="K23" s="27"/>
      <c r="L23" s="27"/>
      <c r="M23" s="27"/>
      <c r="N23" s="27"/>
      <c r="O23" s="27"/>
      <c r="P23" s="27"/>
    </row>
    <row r="24" spans="4:16">
      <c r="D24" s="41"/>
      <c r="E24" s="40"/>
      <c r="F24" s="40"/>
      <c r="G24" s="45"/>
      <c r="H24" s="32"/>
      <c r="I24" s="53"/>
      <c r="K24" s="27"/>
      <c r="L24" s="27"/>
      <c r="M24" s="27"/>
      <c r="N24" s="27"/>
      <c r="O24" s="27"/>
      <c r="P24" s="27"/>
    </row>
    <row r="25" ht="14.25" spans="4:16">
      <c r="D25" s="42"/>
      <c r="E25" s="43"/>
      <c r="F25" s="43"/>
      <c r="G25" s="46"/>
      <c r="H25" s="35"/>
      <c r="I25" s="54"/>
      <c r="K25" s="27"/>
      <c r="L25" s="27"/>
      <c r="M25" s="27"/>
      <c r="N25" s="27"/>
      <c r="O25" s="27"/>
      <c r="P25" s="27"/>
    </row>
    <row r="26" spans="4:16">
      <c r="D26" s="37"/>
      <c r="E26" s="38"/>
      <c r="F26" s="38"/>
      <c r="G26" s="38"/>
      <c r="H26" s="39"/>
      <c r="I26" s="52"/>
      <c r="K26" s="25"/>
      <c r="L26" s="25"/>
      <c r="M26" s="25"/>
      <c r="N26" s="25"/>
      <c r="O26" s="25"/>
      <c r="P26" s="55"/>
    </row>
    <row r="27" spans="4:16">
      <c r="D27" s="27"/>
      <c r="E27" s="40"/>
      <c r="F27" s="40"/>
      <c r="G27" s="40"/>
      <c r="H27" s="28"/>
      <c r="I27" s="50"/>
      <c r="K27" s="27"/>
      <c r="L27" s="27"/>
      <c r="M27" s="27"/>
      <c r="N27" s="27"/>
      <c r="O27" s="27"/>
      <c r="P27" s="56"/>
    </row>
    <row r="28" spans="4:16">
      <c r="D28" s="41"/>
      <c r="E28" s="40"/>
      <c r="F28" s="40"/>
      <c r="G28" s="40"/>
      <c r="H28" s="32"/>
      <c r="I28" s="53"/>
      <c r="K28" s="27"/>
      <c r="L28" s="27"/>
      <c r="M28" s="27"/>
      <c r="N28" s="27"/>
      <c r="O28" s="27"/>
      <c r="P28" s="56"/>
    </row>
    <row r="29" spans="4:16">
      <c r="D29" s="42"/>
      <c r="E29" s="43"/>
      <c r="F29" s="43"/>
      <c r="G29" s="43"/>
      <c r="H29" s="35"/>
      <c r="I29" s="54"/>
      <c r="K29" s="34"/>
      <c r="L29" s="34"/>
      <c r="M29" s="34"/>
      <c r="N29" s="34"/>
      <c r="O29" s="34"/>
      <c r="P29" s="57"/>
    </row>
    <row r="30" spans="4:16">
      <c r="D30" s="37"/>
      <c r="E30" s="39"/>
      <c r="F30" s="39"/>
      <c r="G30" s="39"/>
      <c r="H30" s="39"/>
      <c r="I30" s="52"/>
      <c r="K30" s="17"/>
      <c r="L30" s="2"/>
      <c r="M30" s="2"/>
      <c r="N30" s="2"/>
      <c r="O30" s="2"/>
      <c r="P30" s="58"/>
    </row>
    <row r="31" spans="4:16">
      <c r="D31" s="27"/>
      <c r="E31" s="28"/>
      <c r="F31" s="28"/>
      <c r="G31" s="28"/>
      <c r="H31" s="28"/>
      <c r="I31" s="50"/>
      <c r="K31" s="17"/>
      <c r="L31" s="2"/>
      <c r="M31" s="2"/>
      <c r="N31" s="2"/>
      <c r="O31" s="2"/>
      <c r="P31" s="58"/>
    </row>
    <row r="32" spans="4:16">
      <c r="D32" s="41"/>
      <c r="E32" s="32"/>
      <c r="F32" s="32"/>
      <c r="G32" s="32"/>
      <c r="H32" s="32"/>
      <c r="I32" s="53"/>
      <c r="K32" s="17"/>
      <c r="L32" s="2"/>
      <c r="M32" s="2"/>
      <c r="N32" s="2"/>
      <c r="O32" s="2"/>
      <c r="P32" s="58"/>
    </row>
    <row r="33" spans="4:16">
      <c r="D33" s="42"/>
      <c r="E33" s="35"/>
      <c r="F33" s="35"/>
      <c r="G33" s="35"/>
      <c r="H33" s="35"/>
      <c r="I33" s="54"/>
      <c r="K33" s="17"/>
      <c r="L33" s="2"/>
      <c r="M33" s="2"/>
      <c r="N33" s="2"/>
      <c r="O33" s="2"/>
      <c r="P33" s="58"/>
    </row>
    <row r="34" spans="4:17">
      <c r="D34" s="37"/>
      <c r="E34" s="39"/>
      <c r="F34" s="39"/>
      <c r="G34" s="39"/>
      <c r="H34" s="39"/>
      <c r="I34" s="52"/>
      <c r="K34" s="17"/>
      <c r="L34" s="2"/>
      <c r="M34" s="2"/>
      <c r="N34" s="2"/>
      <c r="O34" s="2"/>
      <c r="P34" s="58"/>
      <c r="Q34" s="8"/>
    </row>
    <row r="35" ht="14.25" spans="4:17">
      <c r="D35" s="47"/>
      <c r="E35" s="48"/>
      <c r="F35" s="48"/>
      <c r="G35" s="48"/>
      <c r="H35" s="48"/>
      <c r="I35" s="59"/>
      <c r="K35" s="22"/>
      <c r="L35" s="60"/>
      <c r="M35" s="60"/>
      <c r="N35" s="60"/>
      <c r="O35" s="60"/>
      <c r="P35" s="61"/>
      <c r="Q35" s="8"/>
    </row>
  </sheetData>
  <mergeCells count="77">
    <mergeCell ref="A2:C2"/>
    <mergeCell ref="A3:A5"/>
    <mergeCell ref="A7:A9"/>
    <mergeCell ref="A11:A13"/>
    <mergeCell ref="D14:D17"/>
    <mergeCell ref="D18:D21"/>
    <mergeCell ref="D22:D25"/>
    <mergeCell ref="D26:D29"/>
    <mergeCell ref="D30:D33"/>
    <mergeCell ref="D34:D35"/>
    <mergeCell ref="E14:E17"/>
    <mergeCell ref="E18:E21"/>
    <mergeCell ref="E22:E25"/>
    <mergeCell ref="E26:E29"/>
    <mergeCell ref="E30:E33"/>
    <mergeCell ref="E34:E35"/>
    <mergeCell ref="F14:F17"/>
    <mergeCell ref="F18:F21"/>
    <mergeCell ref="F22:F25"/>
    <mergeCell ref="F26:F29"/>
    <mergeCell ref="F30:F33"/>
    <mergeCell ref="F34:F35"/>
    <mergeCell ref="G14:G17"/>
    <mergeCell ref="G18:G21"/>
    <mergeCell ref="G22:G25"/>
    <mergeCell ref="G26:G29"/>
    <mergeCell ref="G30:G33"/>
    <mergeCell ref="G34:G35"/>
    <mergeCell ref="H14:H17"/>
    <mergeCell ref="H18:H21"/>
    <mergeCell ref="H22:H25"/>
    <mergeCell ref="H26:H29"/>
    <mergeCell ref="H30:H33"/>
    <mergeCell ref="H34:H35"/>
    <mergeCell ref="I14:I17"/>
    <mergeCell ref="I18:I21"/>
    <mergeCell ref="I22:I25"/>
    <mergeCell ref="I26:I29"/>
    <mergeCell ref="I30:I33"/>
    <mergeCell ref="I34:I35"/>
    <mergeCell ref="K14:K17"/>
    <mergeCell ref="K18:K21"/>
    <mergeCell ref="K22:K25"/>
    <mergeCell ref="K26:K29"/>
    <mergeCell ref="K30:K33"/>
    <mergeCell ref="K34:K35"/>
    <mergeCell ref="L14:L17"/>
    <mergeCell ref="L18:L21"/>
    <mergeCell ref="L22:L25"/>
    <mergeCell ref="L26:L29"/>
    <mergeCell ref="L30:L33"/>
    <mergeCell ref="L34:L35"/>
    <mergeCell ref="M14:M17"/>
    <mergeCell ref="M18:M21"/>
    <mergeCell ref="M22:M25"/>
    <mergeCell ref="M26:M29"/>
    <mergeCell ref="M30:M33"/>
    <mergeCell ref="M34:M35"/>
    <mergeCell ref="N14:N17"/>
    <mergeCell ref="N18:N21"/>
    <mergeCell ref="N22:N25"/>
    <mergeCell ref="N26:N29"/>
    <mergeCell ref="N30:N33"/>
    <mergeCell ref="N34:N35"/>
    <mergeCell ref="O14:O17"/>
    <mergeCell ref="O18:O21"/>
    <mergeCell ref="O22:O25"/>
    <mergeCell ref="O26:O29"/>
    <mergeCell ref="O30:O33"/>
    <mergeCell ref="O34:O35"/>
    <mergeCell ref="P14:P17"/>
    <mergeCell ref="P18:P21"/>
    <mergeCell ref="P22:P25"/>
    <mergeCell ref="P26:P29"/>
    <mergeCell ref="P30:P33"/>
    <mergeCell ref="P34:P35"/>
    <mergeCell ref="Q34:Q35"/>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85" zoomScaleNormal="85" workbookViewId="0">
      <selection activeCell="R18" sqref="R18"/>
    </sheetView>
  </sheetViews>
  <sheetFormatPr defaultColWidth="9" defaultRowHeight="13.5"/>
  <sheetData/>
  <pageMargins left="0.7" right="0.7" top="0.75" bottom="0.75" header="0.3" footer="0.3"/>
  <pageSetup paperSize="9"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R34"/>
  <sheetViews>
    <sheetView topLeftCell="D10" workbookViewId="0">
      <selection activeCell="R34" sqref="R34"/>
    </sheetView>
  </sheetViews>
  <sheetFormatPr defaultColWidth="9" defaultRowHeight="13.5"/>
  <cols>
    <col min="3" max="3" width="46.375" customWidth="1"/>
    <col min="18" max="18" width="83.625" customWidth="1"/>
  </cols>
  <sheetData>
    <row r="2" spans="6:6">
      <c r="F2" t="s">
        <v>1064</v>
      </c>
    </row>
    <row r="3" spans="2:18">
      <c r="B3">
        <v>1</v>
      </c>
      <c r="C3" s="13" t="s">
        <v>1065</v>
      </c>
      <c r="D3" t="s">
        <v>1066</v>
      </c>
      <c r="R3" t="s">
        <v>1067</v>
      </c>
    </row>
    <row r="4" spans="2:18">
      <c r="B4">
        <v>2</v>
      </c>
      <c r="C4" s="13" t="s">
        <v>1068</v>
      </c>
      <c r="D4" t="s">
        <v>1066</v>
      </c>
      <c r="R4" t="s">
        <v>1069</v>
      </c>
    </row>
    <row r="5" spans="2:18">
      <c r="B5">
        <v>3</v>
      </c>
      <c r="C5" s="13" t="s">
        <v>1070</v>
      </c>
      <c r="R5" t="s">
        <v>1071</v>
      </c>
    </row>
    <row r="6" spans="2:18">
      <c r="B6">
        <v>4</v>
      </c>
      <c r="C6" t="s">
        <v>1072</v>
      </c>
      <c r="P6" t="s">
        <v>1073</v>
      </c>
      <c r="R6" t="s">
        <v>1074</v>
      </c>
    </row>
    <row r="7" spans="2:18">
      <c r="B7">
        <v>5</v>
      </c>
      <c r="C7" s="13" t="s">
        <v>1075</v>
      </c>
      <c r="R7" t="s">
        <v>1076</v>
      </c>
    </row>
    <row r="8" spans="18:18">
      <c r="R8" t="s">
        <v>1077</v>
      </c>
    </row>
    <row r="9" spans="3:18">
      <c r="C9" t="s">
        <v>1078</v>
      </c>
      <c r="R9" t="s">
        <v>1079</v>
      </c>
    </row>
    <row r="10" spans="2:18">
      <c r="B10">
        <v>6</v>
      </c>
      <c r="C10" t="s">
        <v>1080</v>
      </c>
      <c r="R10" t="s">
        <v>1081</v>
      </c>
    </row>
    <row r="11" spans="18:18">
      <c r="R11" t="s">
        <v>1082</v>
      </c>
    </row>
    <row r="12" spans="18:18">
      <c r="R12" t="s">
        <v>1083</v>
      </c>
    </row>
    <row r="13" spans="18:18">
      <c r="R13" t="s">
        <v>1084</v>
      </c>
    </row>
    <row r="14" spans="13:18">
      <c r="M14" t="s">
        <v>1085</v>
      </c>
      <c r="R14" t="s">
        <v>1086</v>
      </c>
    </row>
    <row r="15" spans="13:13">
      <c r="M15" t="s">
        <v>1087</v>
      </c>
    </row>
    <row r="16" spans="13:13">
      <c r="M16" t="s">
        <v>1088</v>
      </c>
    </row>
    <row r="17" spans="16:18">
      <c r="P17" t="s">
        <v>1089</v>
      </c>
      <c r="R17" t="s">
        <v>1090</v>
      </c>
    </row>
    <row r="24" spans="5:5">
      <c r="E24" s="10" t="s">
        <v>1091</v>
      </c>
    </row>
    <row r="26" spans="3:15">
      <c r="C26" s="10" t="s">
        <v>1092</v>
      </c>
      <c r="O26" t="s">
        <v>1093</v>
      </c>
    </row>
    <row r="27" spans="15:16">
      <c r="O27" t="s">
        <v>1094</v>
      </c>
      <c r="P27" t="s">
        <v>1095</v>
      </c>
    </row>
    <row r="28" spans="15:16">
      <c r="O28" t="s">
        <v>1096</v>
      </c>
      <c r="P28" t="s">
        <v>1097</v>
      </c>
    </row>
    <row r="29" spans="15:15">
      <c r="O29" t="s">
        <v>1098</v>
      </c>
    </row>
    <row r="31" spans="18:18">
      <c r="R31" t="s">
        <v>1099</v>
      </c>
    </row>
    <row r="32" spans="15:18">
      <c r="O32" t="s">
        <v>1100</v>
      </c>
      <c r="R32" t="s">
        <v>1101</v>
      </c>
    </row>
    <row r="34" spans="15:15">
      <c r="O34" t="s">
        <v>1102</v>
      </c>
    </row>
  </sheetData>
  <pageMargins left="0.75" right="0.75" top="1" bottom="1" header="0.5" footer="0.5"/>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H52"/>
  <sheetViews>
    <sheetView zoomScale="145" zoomScaleNormal="145" workbookViewId="0">
      <selection activeCell="E10" sqref="E10"/>
    </sheetView>
  </sheetViews>
  <sheetFormatPr defaultColWidth="9" defaultRowHeight="13.5" outlineLevelCol="7"/>
  <cols>
    <col min="1" max="1" width="12.625"/>
    <col min="2" max="2" width="13.75"/>
    <col min="5" max="5" width="13.75"/>
    <col min="6" max="6" width="12.625"/>
    <col min="7" max="7" width="22.8916666666667" customWidth="1"/>
    <col min="8" max="8" width="71.725" customWidth="1"/>
  </cols>
  <sheetData>
    <row r="4" spans="3:3">
      <c r="C4" s="9" t="s">
        <v>902</v>
      </c>
    </row>
    <row r="5" spans="1:8">
      <c r="A5" s="10" t="s">
        <v>1103</v>
      </c>
      <c r="D5" s="10" t="s">
        <v>1104</v>
      </c>
      <c r="G5" s="9" t="s">
        <v>1105</v>
      </c>
      <c r="H5" s="9"/>
    </row>
    <row r="6" spans="3:3">
      <c r="C6" t="s">
        <v>1106</v>
      </c>
    </row>
    <row r="8" spans="7:7">
      <c r="G8" t="s">
        <v>1107</v>
      </c>
    </row>
    <row r="9" spans="7:7">
      <c r="G9" t="s">
        <v>1108</v>
      </c>
    </row>
    <row r="12" spans="7:8">
      <c r="G12" s="11" t="s">
        <v>1109</v>
      </c>
      <c r="H12" s="4"/>
    </row>
    <row r="13" spans="4:8">
      <c r="D13" s="8" t="s">
        <v>1110</v>
      </c>
      <c r="G13" s="4" t="s">
        <v>1111</v>
      </c>
      <c r="H13" s="4"/>
    </row>
    <row r="14" spans="7:8">
      <c r="G14" s="4">
        <v>1</v>
      </c>
      <c r="H14" s="4" t="s">
        <v>1112</v>
      </c>
    </row>
    <row r="15" spans="7:8">
      <c r="G15" s="4">
        <v>2</v>
      </c>
      <c r="H15" s="4" t="s">
        <v>1113</v>
      </c>
    </row>
    <row r="16" spans="7:8">
      <c r="G16" s="4">
        <v>3</v>
      </c>
      <c r="H16" s="4" t="s">
        <v>1114</v>
      </c>
    </row>
    <row r="17" spans="7:8">
      <c r="G17" s="4">
        <v>4</v>
      </c>
      <c r="H17" s="4" t="s">
        <v>1115</v>
      </c>
    </row>
    <row r="18" spans="7:8">
      <c r="G18">
        <v>5</v>
      </c>
      <c r="H18" t="s">
        <v>1116</v>
      </c>
    </row>
    <row r="19" spans="7:8">
      <c r="G19" s="4"/>
      <c r="H19" s="4" t="s">
        <v>1117</v>
      </c>
    </row>
    <row r="20" spans="7:8">
      <c r="G20" s="4"/>
      <c r="H20" s="4" t="s">
        <v>1118</v>
      </c>
    </row>
    <row r="21" spans="7:8">
      <c r="G21" s="4" t="s">
        <v>1119</v>
      </c>
      <c r="H21" s="4" t="s">
        <v>1120</v>
      </c>
    </row>
    <row r="22" spans="7:8">
      <c r="G22" s="4" t="s">
        <v>1121</v>
      </c>
      <c r="H22" s="4" t="s">
        <v>1122</v>
      </c>
    </row>
    <row r="23" spans="7:8">
      <c r="G23" s="4"/>
      <c r="H23" s="4" t="s">
        <v>1123</v>
      </c>
    </row>
    <row r="24" spans="3:8">
      <c r="C24" s="9" t="s">
        <v>900</v>
      </c>
      <c r="G24" s="11" t="s">
        <v>1124</v>
      </c>
      <c r="H24" s="4"/>
    </row>
    <row r="25" spans="7:8">
      <c r="G25" s="4">
        <v>1</v>
      </c>
      <c r="H25" s="4" t="s">
        <v>1125</v>
      </c>
    </row>
    <row r="26" spans="3:8">
      <c r="C26">
        <v>0.1</v>
      </c>
      <c r="D26">
        <v>-0.2</v>
      </c>
      <c r="G26" s="4">
        <v>2</v>
      </c>
      <c r="H26" s="4" t="s">
        <v>1126</v>
      </c>
    </row>
    <row r="27" spans="3:8">
      <c r="C27">
        <v>8</v>
      </c>
      <c r="D27">
        <v>250</v>
      </c>
      <c r="E27">
        <f>D27*C27</f>
        <v>2000</v>
      </c>
      <c r="G27" s="4" t="s">
        <v>1119</v>
      </c>
      <c r="H27" s="4" t="s">
        <v>1127</v>
      </c>
    </row>
    <row r="28" spans="1:8">
      <c r="A28" t="s">
        <v>1128</v>
      </c>
      <c r="B28">
        <f>D26/2000</f>
        <v>-0.0001</v>
      </c>
      <c r="C28" t="s">
        <v>900</v>
      </c>
      <c r="D28">
        <f>ASIN(B28)</f>
        <v>-0.000100000000166667</v>
      </c>
      <c r="E28">
        <f>D28*180/3.1415926</f>
        <v>-0.00572957805859359</v>
      </c>
      <c r="G28" s="4" t="s">
        <v>1121</v>
      </c>
      <c r="H28" s="4" t="s">
        <v>1129</v>
      </c>
    </row>
    <row r="30" spans="3:7">
      <c r="C30" s="5" t="s">
        <v>1130</v>
      </c>
      <c r="D30" s="5" t="s">
        <v>1131</v>
      </c>
      <c r="E30" s="5" t="s">
        <v>1132</v>
      </c>
      <c r="F30" s="5" t="s">
        <v>1133</v>
      </c>
      <c r="G30" s="12" t="s">
        <v>1134</v>
      </c>
    </row>
    <row r="31" spans="3:6">
      <c r="C31" s="4">
        <v>127</v>
      </c>
      <c r="D31" s="4">
        <v>5</v>
      </c>
      <c r="E31" s="4">
        <v>1</v>
      </c>
      <c r="F31" s="4">
        <f t="shared" ref="F31:F34" si="0">C31*D31*SIN(E31*3.1415926/180)</f>
        <v>11.0822778986509</v>
      </c>
    </row>
    <row r="32" spans="3:6">
      <c r="C32" s="4">
        <v>127</v>
      </c>
      <c r="D32" s="4">
        <v>5</v>
      </c>
      <c r="E32" s="4">
        <v>0.5</v>
      </c>
      <c r="F32" s="4">
        <f t="shared" si="0"/>
        <v>5.54134994694461</v>
      </c>
    </row>
    <row r="33" spans="3:6">
      <c r="C33" s="4">
        <v>127</v>
      </c>
      <c r="D33" s="4">
        <v>9</v>
      </c>
      <c r="E33" s="4">
        <v>1</v>
      </c>
      <c r="F33" s="4">
        <f t="shared" si="0"/>
        <v>19.9481002175717</v>
      </c>
    </row>
    <row r="34" spans="3:6">
      <c r="C34" s="4">
        <v>127</v>
      </c>
      <c r="D34" s="4">
        <v>9</v>
      </c>
      <c r="E34" s="4">
        <v>0.5</v>
      </c>
      <c r="F34" s="4">
        <f t="shared" si="0"/>
        <v>9.97442990450029</v>
      </c>
    </row>
    <row r="35" spans="1:7">
      <c r="A35">
        <v>30</v>
      </c>
      <c r="B35">
        <f>SIN(A35)</f>
        <v>-0.988031624092862</v>
      </c>
      <c r="G35" t="s">
        <v>1135</v>
      </c>
    </row>
    <row r="36" spans="1:8">
      <c r="A36">
        <f>A35/180*3.1415926</f>
        <v>0.523598766666667</v>
      </c>
      <c r="B36">
        <f>SIN(A36)</f>
        <v>0.49999999226498</v>
      </c>
      <c r="G36" t="s">
        <v>1111</v>
      </c>
      <c r="H36" t="s">
        <v>1136</v>
      </c>
    </row>
    <row r="37" spans="2:8">
      <c r="B37">
        <f>ASIN(B36)</f>
        <v>0.523598766666667</v>
      </c>
      <c r="H37" t="s">
        <v>1137</v>
      </c>
    </row>
    <row r="38" spans="8:8">
      <c r="H38" t="s">
        <v>1138</v>
      </c>
    </row>
    <row r="39" spans="8:8">
      <c r="H39" t="s">
        <v>1139</v>
      </c>
    </row>
    <row r="40" spans="5:8">
      <c r="E40" t="s">
        <v>902</v>
      </c>
      <c r="H40" t="s">
        <v>1140</v>
      </c>
    </row>
    <row r="41" spans="8:8">
      <c r="H41" t="s">
        <v>1141</v>
      </c>
    </row>
    <row r="43" spans="4:7">
      <c r="D43" s="10" t="s">
        <v>1110</v>
      </c>
      <c r="G43" t="s">
        <v>1142</v>
      </c>
    </row>
    <row r="45" spans="4:7">
      <c r="D45" t="s">
        <v>1143</v>
      </c>
      <c r="G45" t="s">
        <v>1144</v>
      </c>
    </row>
    <row r="48" spans="7:8">
      <c r="G48">
        <v>3.8</v>
      </c>
      <c r="H48">
        <v>-1751.7</v>
      </c>
    </row>
    <row r="49" spans="6:6">
      <c r="F49" s="8" t="s">
        <v>900</v>
      </c>
    </row>
    <row r="50" spans="5:7">
      <c r="E50" t="s">
        <v>1145</v>
      </c>
      <c r="F50" t="s">
        <v>1146</v>
      </c>
      <c r="G50">
        <f>ATAN(G48/H48)</f>
        <v>-0.00216931782790489</v>
      </c>
    </row>
    <row r="51" spans="6:7">
      <c r="F51" t="s">
        <v>1147</v>
      </c>
      <c r="G51">
        <f>G50*180/3.1415926</f>
        <v>-0.124292758081643</v>
      </c>
    </row>
    <row r="52" spans="6:6">
      <c r="F52" t="s">
        <v>1148</v>
      </c>
    </row>
  </sheetData>
  <mergeCells count="1">
    <mergeCell ref="G5:H5"/>
  </mergeCells>
  <pageMargins left="0.75" right="0.75" top="1" bottom="1" header="0.5" footer="0.5"/>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14"/>
  <sheetViews>
    <sheetView workbookViewId="0">
      <selection activeCell="D20" sqref="D20"/>
    </sheetView>
  </sheetViews>
  <sheetFormatPr defaultColWidth="9" defaultRowHeight="13.5" outlineLevelCol="3"/>
  <cols>
    <col min="4" max="4" width="54.875" customWidth="1"/>
  </cols>
  <sheetData>
    <row r="2" spans="2:3">
      <c r="B2" s="4" t="s">
        <v>1047</v>
      </c>
      <c r="C2" t="s">
        <v>1149</v>
      </c>
    </row>
    <row r="5" spans="2:4">
      <c r="B5" s="4" t="s">
        <v>1150</v>
      </c>
      <c r="C5" s="4"/>
      <c r="D5" s="4"/>
    </row>
    <row r="6" spans="2:4">
      <c r="B6" s="4"/>
      <c r="C6" s="4">
        <v>1</v>
      </c>
      <c r="D6" s="4" t="s">
        <v>1151</v>
      </c>
    </row>
    <row r="7" spans="2:4">
      <c r="B7" s="4"/>
      <c r="C7" s="4">
        <v>2</v>
      </c>
      <c r="D7" s="4" t="s">
        <v>1152</v>
      </c>
    </row>
    <row r="8" spans="2:4">
      <c r="B8" s="4"/>
      <c r="C8" s="4">
        <v>3</v>
      </c>
      <c r="D8" s="4" t="s">
        <v>1153</v>
      </c>
    </row>
    <row r="9" spans="2:4">
      <c r="B9" s="4"/>
      <c r="C9" s="4">
        <v>4.1</v>
      </c>
      <c r="D9" s="4" t="s">
        <v>1154</v>
      </c>
    </row>
    <row r="10" spans="2:4">
      <c r="B10" s="4"/>
      <c r="C10" s="4">
        <v>4.2</v>
      </c>
      <c r="D10" s="4" t="s">
        <v>1155</v>
      </c>
    </row>
    <row r="11" spans="2:4">
      <c r="B11" s="4"/>
      <c r="C11" s="4">
        <v>5</v>
      </c>
      <c r="D11" s="4" t="s">
        <v>1156</v>
      </c>
    </row>
    <row r="13" spans="4:4">
      <c r="D13" t="s">
        <v>1157</v>
      </c>
    </row>
    <row r="14" spans="4:4">
      <c r="D14" t="s">
        <v>1158</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6:Q36"/>
  <sheetViews>
    <sheetView workbookViewId="0">
      <selection activeCell="C15" sqref="C15"/>
    </sheetView>
  </sheetViews>
  <sheetFormatPr defaultColWidth="9" defaultRowHeight="13.5"/>
  <sheetData>
    <row r="6" spans="7:9">
      <c r="G6" s="8" t="s">
        <v>1159</v>
      </c>
      <c r="I6" s="8" t="s">
        <v>1160</v>
      </c>
    </row>
    <row r="25" spans="14:14">
      <c r="N25" t="s">
        <v>1092</v>
      </c>
    </row>
    <row r="33" spans="8:8">
      <c r="H33" s="8" t="s">
        <v>1161</v>
      </c>
    </row>
    <row r="36" spans="17:17">
      <c r="Q36" s="8" t="s">
        <v>1161</v>
      </c>
    </row>
  </sheetData>
  <pageMargins left="0.75" right="0.75" top="1" bottom="1" header="0.5" footer="0.5"/>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34"/>
  <sheetViews>
    <sheetView tabSelected="1" zoomScale="145" zoomScaleNormal="145" topLeftCell="G1" workbookViewId="0">
      <selection activeCell="I8" sqref="I8"/>
    </sheetView>
  </sheetViews>
  <sheetFormatPr defaultColWidth="9" defaultRowHeight="13.5"/>
  <cols>
    <col min="2" max="2" width="20.5" customWidth="1"/>
    <col min="3" max="3" width="24.625" customWidth="1"/>
    <col min="9" max="9" width="86.125" customWidth="1"/>
    <col min="10" max="10" width="26.75" customWidth="1"/>
  </cols>
  <sheetData>
    <row r="3" spans="2:3">
      <c r="B3" t="s">
        <v>1162</v>
      </c>
      <c r="C3" s="1" t="s">
        <v>1163</v>
      </c>
    </row>
    <row r="5" spans="2:3">
      <c r="B5" t="s">
        <v>1164</v>
      </c>
      <c r="C5" s="1" t="s">
        <v>1165</v>
      </c>
    </row>
    <row r="6" spans="3:13">
      <c r="C6" s="1" t="s">
        <v>1166</v>
      </c>
      <c r="I6" t="s">
        <v>1167</v>
      </c>
      <c r="L6" t="s">
        <v>1168</v>
      </c>
      <c r="M6" t="s">
        <v>1169</v>
      </c>
    </row>
    <row r="7" spans="2:13">
      <c r="B7" t="s">
        <v>1170</v>
      </c>
      <c r="C7" s="1" t="s">
        <v>1171</v>
      </c>
      <c r="I7" t="s">
        <v>1172</v>
      </c>
      <c r="L7" t="s">
        <v>1173</v>
      </c>
      <c r="M7" t="s">
        <v>1174</v>
      </c>
    </row>
    <row r="8" spans="12:13">
      <c r="L8" t="s">
        <v>1175</v>
      </c>
      <c r="M8" t="s">
        <v>1176</v>
      </c>
    </row>
    <row r="9" spans="2:13">
      <c r="B9" t="s">
        <v>960</v>
      </c>
      <c r="C9" s="1" t="s">
        <v>1177</v>
      </c>
      <c r="I9" t="s">
        <v>1178</v>
      </c>
      <c r="L9" t="s">
        <v>1179</v>
      </c>
      <c r="M9" t="s">
        <v>1180</v>
      </c>
    </row>
    <row r="10" spans="12:13">
      <c r="L10" t="s">
        <v>1181</v>
      </c>
      <c r="M10" t="s">
        <v>1182</v>
      </c>
    </row>
    <row r="11" spans="2:13">
      <c r="B11" s="1" t="s">
        <v>1183</v>
      </c>
      <c r="L11" t="s">
        <v>1184</v>
      </c>
      <c r="M11" t="s">
        <v>1185</v>
      </c>
    </row>
    <row r="12" spans="12:12">
      <c r="L12" t="s">
        <v>1186</v>
      </c>
    </row>
    <row r="13" spans="2:12">
      <c r="B13" s="1" t="s">
        <v>1187</v>
      </c>
      <c r="L13" t="s">
        <v>1188</v>
      </c>
    </row>
    <row r="15" spans="10:11">
      <c r="J15" t="s">
        <v>1189</v>
      </c>
      <c r="K15" t="s">
        <v>1190</v>
      </c>
    </row>
    <row r="16" spans="9:9">
      <c r="I16" t="s">
        <v>1191</v>
      </c>
    </row>
    <row r="17" spans="8:11">
      <c r="H17" s="2">
        <v>1</v>
      </c>
      <c r="I17" s="4" t="s">
        <v>1192</v>
      </c>
      <c r="J17" t="s">
        <v>121</v>
      </c>
      <c r="K17" t="s">
        <v>1193</v>
      </c>
    </row>
    <row r="18" spans="8:11">
      <c r="H18" s="2">
        <v>2</v>
      </c>
      <c r="I18" s="4" t="s">
        <v>1194</v>
      </c>
      <c r="J18" t="s">
        <v>121</v>
      </c>
      <c r="K18" t="s">
        <v>1193</v>
      </c>
    </row>
    <row r="19" spans="8:11">
      <c r="H19" s="2">
        <v>3</v>
      </c>
      <c r="I19" s="5" t="s">
        <v>1195</v>
      </c>
      <c r="J19" t="s">
        <v>121</v>
      </c>
      <c r="K19" t="s">
        <v>121</v>
      </c>
    </row>
    <row r="20" spans="8:11">
      <c r="H20" s="2">
        <v>4</v>
      </c>
      <c r="I20" s="4" t="s">
        <v>1196</v>
      </c>
      <c r="J20" t="s">
        <v>121</v>
      </c>
      <c r="K20" t="s">
        <v>121</v>
      </c>
    </row>
    <row r="21" spans="8:11">
      <c r="H21" s="2">
        <v>5</v>
      </c>
      <c r="I21" s="4" t="s">
        <v>1197</v>
      </c>
      <c r="J21" t="s">
        <v>121</v>
      </c>
      <c r="K21" t="s">
        <v>1193</v>
      </c>
    </row>
    <row r="22" spans="8:11">
      <c r="H22" s="2">
        <v>6</v>
      </c>
      <c r="I22" s="5" t="s">
        <v>1198</v>
      </c>
      <c r="J22" t="s">
        <v>121</v>
      </c>
      <c r="K22" t="s">
        <v>1193</v>
      </c>
    </row>
    <row r="23" spans="2:11">
      <c r="B23" t="s">
        <v>1199</v>
      </c>
      <c r="H23" s="2">
        <v>7</v>
      </c>
      <c r="I23" s="4" t="s">
        <v>1200</v>
      </c>
      <c r="J23" t="s">
        <v>121</v>
      </c>
      <c r="K23" t="s">
        <v>121</v>
      </c>
    </row>
    <row r="24" spans="2:2">
      <c r="B24" t="s">
        <v>1201</v>
      </c>
    </row>
    <row r="25" spans="2:2">
      <c r="B25" t="s">
        <v>1202</v>
      </c>
    </row>
    <row r="26" ht="15" spans="8:10">
      <c r="H26" s="3">
        <v>1</v>
      </c>
      <c r="I26" s="6" t="s">
        <v>1203</v>
      </c>
      <c r="J26" s="7"/>
    </row>
    <row r="27" ht="15" spans="8:9">
      <c r="H27" s="3">
        <v>2</v>
      </c>
      <c r="I27" s="6" t="s">
        <v>1204</v>
      </c>
    </row>
    <row r="28" ht="15" spans="2:9">
      <c r="B28" t="s">
        <v>1205</v>
      </c>
      <c r="H28" s="3">
        <v>3</v>
      </c>
      <c r="I28" s="6" t="s">
        <v>1206</v>
      </c>
    </row>
    <row r="29" ht="15" spans="8:9">
      <c r="H29" s="3">
        <v>4</v>
      </c>
      <c r="I29" s="6" t="s">
        <v>1207</v>
      </c>
    </row>
    <row r="30" ht="15" spans="8:9">
      <c r="H30" s="3">
        <v>5</v>
      </c>
      <c r="I30" s="6" t="s">
        <v>1208</v>
      </c>
    </row>
    <row r="31" ht="15" spans="8:9">
      <c r="H31" s="3">
        <v>6</v>
      </c>
      <c r="I31" s="6" t="s">
        <v>1209</v>
      </c>
    </row>
    <row r="32" ht="15" spans="8:10">
      <c r="H32" s="3">
        <v>7</v>
      </c>
      <c r="I32" s="6" t="s">
        <v>1210</v>
      </c>
      <c r="J32" s="7"/>
    </row>
    <row r="33" ht="15" spans="8:10">
      <c r="H33" s="3">
        <v>8</v>
      </c>
      <c r="I33" s="6" t="s">
        <v>1211</v>
      </c>
      <c r="J33" s="7"/>
    </row>
    <row r="34" ht="15" spans="8:10">
      <c r="H34" s="3">
        <v>9</v>
      </c>
      <c r="I34" s="6" t="s">
        <v>1212</v>
      </c>
      <c r="J34" s="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R18" sqref="R18"/>
    </sheetView>
  </sheetViews>
  <sheetFormatPr defaultColWidth="9" defaultRowHeight="13.5"/>
  <sheetData/>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6" workbookViewId="0">
      <selection activeCell="R18" sqref="R18"/>
    </sheetView>
  </sheetViews>
  <sheetFormatPr defaultColWidth="9" defaultRowHeight="13.5"/>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R18" sqref="R18"/>
    </sheetView>
  </sheetViews>
  <sheetFormatPr defaultColWidth="9" defaultRowHeight="13.5"/>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R18" sqref="R18"/>
    </sheetView>
  </sheetViews>
  <sheetFormatPr defaultColWidth="9" defaultRowHeight="13.5"/>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67"/>
  <sheetViews>
    <sheetView zoomScale="40" zoomScaleNormal="40" topLeftCell="A43" workbookViewId="0">
      <selection activeCell="R18" sqref="R18"/>
    </sheetView>
  </sheetViews>
  <sheetFormatPr defaultColWidth="9" defaultRowHeight="13.5" outlineLevelCol="6"/>
  <cols>
    <col min="1" max="1" width="16.875" customWidth="1"/>
    <col min="2" max="2" width="60.65" customWidth="1"/>
    <col min="3" max="3" width="23" customWidth="1"/>
    <col min="4" max="4" width="29.45" customWidth="1"/>
    <col min="6" max="6" width="65.5333333333333" customWidth="1"/>
    <col min="7" max="7" width="26.875" customWidth="1"/>
  </cols>
  <sheetData>
    <row r="2" spans="1:3">
      <c r="A2" s="2" t="s">
        <v>0</v>
      </c>
      <c r="B2" s="39" t="s">
        <v>1</v>
      </c>
      <c r="C2" s="4" t="s">
        <v>2</v>
      </c>
    </row>
    <row r="3" spans="1:4">
      <c r="A3" s="2"/>
      <c r="B3" s="28"/>
      <c r="C3" s="4" t="s">
        <v>3</v>
      </c>
      <c r="D3" t="s">
        <v>4</v>
      </c>
    </row>
    <row r="4" spans="1:7">
      <c r="A4" s="2"/>
      <c r="B4" s="28"/>
      <c r="C4" s="4" t="s">
        <v>5</v>
      </c>
      <c r="E4" s="2">
        <v>1</v>
      </c>
      <c r="F4" s="4" t="s">
        <v>6</v>
      </c>
      <c r="G4" s="4"/>
    </row>
    <row r="5" spans="1:7">
      <c r="A5" s="2"/>
      <c r="B5" s="28"/>
      <c r="C5" s="4" t="s">
        <v>7</v>
      </c>
      <c r="E5" s="2">
        <v>2</v>
      </c>
      <c r="F5" s="4" t="s">
        <v>8</v>
      </c>
      <c r="G5" s="4"/>
    </row>
    <row r="6" spans="1:7">
      <c r="A6" s="2"/>
      <c r="B6" s="28"/>
      <c r="C6" s="4" t="s">
        <v>9</v>
      </c>
      <c r="E6" s="2">
        <v>3</v>
      </c>
      <c r="F6" s="4" t="s">
        <v>10</v>
      </c>
      <c r="G6" s="4" t="s">
        <v>11</v>
      </c>
    </row>
    <row r="7" spans="1:7">
      <c r="A7" s="2"/>
      <c r="B7" s="28"/>
      <c r="C7" s="4" t="s">
        <v>12</v>
      </c>
      <c r="E7" s="2">
        <v>4</v>
      </c>
      <c r="F7" s="4" t="s">
        <v>13</v>
      </c>
      <c r="G7" s="4" t="s">
        <v>14</v>
      </c>
    </row>
    <row r="8" spans="1:7">
      <c r="A8" s="2"/>
      <c r="B8" s="28"/>
      <c r="C8" s="4" t="s">
        <v>15</v>
      </c>
      <c r="E8" s="2">
        <v>5</v>
      </c>
      <c r="F8" s="4" t="s">
        <v>16</v>
      </c>
      <c r="G8" s="4" t="s">
        <v>17</v>
      </c>
    </row>
    <row r="9" spans="1:7">
      <c r="A9" s="2"/>
      <c r="B9" s="292"/>
      <c r="C9" s="4" t="s">
        <v>18</v>
      </c>
      <c r="E9" s="2">
        <v>6</v>
      </c>
      <c r="F9" s="4" t="s">
        <v>19</v>
      </c>
      <c r="G9" s="4" t="s">
        <v>14</v>
      </c>
    </row>
    <row r="10" spans="1:7">
      <c r="A10" s="2"/>
      <c r="B10" s="2"/>
      <c r="C10" s="4"/>
      <c r="E10" s="2">
        <v>7</v>
      </c>
      <c r="F10" s="4" t="s">
        <v>20</v>
      </c>
      <c r="G10" s="4"/>
    </row>
    <row r="11" spans="1:3">
      <c r="A11" s="2"/>
      <c r="B11" s="2" t="s">
        <v>21</v>
      </c>
      <c r="C11" s="4" t="s">
        <v>22</v>
      </c>
    </row>
    <row r="12" spans="1:3">
      <c r="A12" s="2"/>
      <c r="B12" s="2"/>
      <c r="C12" s="4" t="s">
        <v>23</v>
      </c>
    </row>
    <row r="13" spans="1:3">
      <c r="A13" s="2"/>
      <c r="B13" s="2"/>
      <c r="C13" s="4" t="s">
        <v>24</v>
      </c>
    </row>
    <row r="14" spans="1:3">
      <c r="A14" s="2"/>
      <c r="B14" s="2"/>
      <c r="C14" s="4" t="s">
        <v>25</v>
      </c>
    </row>
    <row r="15" spans="1:3">
      <c r="A15" s="2"/>
      <c r="B15" s="2"/>
      <c r="C15" s="4"/>
    </row>
    <row r="16" spans="1:6">
      <c r="A16" s="2"/>
      <c r="B16" s="2" t="s">
        <v>26</v>
      </c>
      <c r="C16" s="4" t="s">
        <v>27</v>
      </c>
      <c r="F16" t="s">
        <v>28</v>
      </c>
    </row>
    <row r="17" spans="1:6">
      <c r="A17" s="2"/>
      <c r="B17" s="2"/>
      <c r="C17" s="4" t="s">
        <v>29</v>
      </c>
      <c r="F17" t="s">
        <v>30</v>
      </c>
    </row>
    <row r="18" spans="1:3">
      <c r="A18" s="2"/>
      <c r="B18" s="2"/>
      <c r="C18" s="4" t="s">
        <v>31</v>
      </c>
    </row>
    <row r="19" spans="1:3">
      <c r="A19" s="2"/>
      <c r="B19" s="2"/>
      <c r="C19" s="4" t="s">
        <v>32</v>
      </c>
    </row>
    <row r="20" spans="1:3">
      <c r="A20" s="2"/>
      <c r="B20" s="2"/>
      <c r="C20" s="4" t="s">
        <v>33</v>
      </c>
    </row>
    <row r="21" spans="1:3">
      <c r="A21" s="2"/>
      <c r="B21" s="2"/>
      <c r="C21" s="4" t="s">
        <v>34</v>
      </c>
    </row>
    <row r="22" spans="1:3">
      <c r="A22" s="2"/>
      <c r="B22" s="2" t="s">
        <v>35</v>
      </c>
      <c r="C22" s="4"/>
    </row>
    <row r="23" spans="1:3">
      <c r="A23" s="2"/>
      <c r="B23" s="2" t="s">
        <v>36</v>
      </c>
      <c r="C23" s="4"/>
    </row>
    <row r="24" spans="1:3">
      <c r="A24" s="2"/>
      <c r="B24" s="2" t="s">
        <v>37</v>
      </c>
      <c r="C24" s="4"/>
    </row>
    <row r="27" spans="1:2">
      <c r="A27" s="2" t="s">
        <v>38</v>
      </c>
      <c r="B27" s="4" t="s">
        <v>39</v>
      </c>
    </row>
    <row r="28" spans="1:2">
      <c r="A28" s="2"/>
      <c r="B28" s="4" t="s">
        <v>40</v>
      </c>
    </row>
    <row r="30" spans="1:2">
      <c r="A30" s="2" t="s">
        <v>5</v>
      </c>
      <c r="B30" s="4" t="s">
        <v>41</v>
      </c>
    </row>
    <row r="31" spans="1:2">
      <c r="A31" s="2"/>
      <c r="B31" s="4" t="s">
        <v>42</v>
      </c>
    </row>
    <row r="32" spans="1:2">
      <c r="A32" s="2"/>
      <c r="B32" s="4" t="s">
        <v>43</v>
      </c>
    </row>
    <row r="33" spans="1:3">
      <c r="A33" s="2"/>
      <c r="B33" s="293" t="s">
        <v>44</v>
      </c>
      <c r="C33" t="s">
        <v>45</v>
      </c>
    </row>
    <row r="34" spans="1:2">
      <c r="A34" s="2"/>
      <c r="B34" s="4" t="s">
        <v>46</v>
      </c>
    </row>
    <row r="35" spans="1:2">
      <c r="A35" s="2"/>
      <c r="B35" s="4" t="s">
        <v>47</v>
      </c>
    </row>
    <row r="37" spans="1:2">
      <c r="A37" s="2" t="s">
        <v>7</v>
      </c>
      <c r="B37" s="4" t="s">
        <v>48</v>
      </c>
    </row>
    <row r="38" spans="1:2">
      <c r="A38" s="2"/>
      <c r="B38" s="4" t="s">
        <v>49</v>
      </c>
    </row>
    <row r="40" spans="1:4">
      <c r="A40" s="2" t="s">
        <v>9</v>
      </c>
      <c r="B40" s="4" t="s">
        <v>50</v>
      </c>
      <c r="D40" t="s">
        <v>51</v>
      </c>
    </row>
    <row r="41" spans="1:2">
      <c r="A41" s="2"/>
      <c r="B41" s="4" t="s">
        <v>52</v>
      </c>
    </row>
    <row r="43" spans="1:3">
      <c r="A43" s="294" t="s">
        <v>12</v>
      </c>
      <c r="B43" s="295" t="s">
        <v>36</v>
      </c>
      <c r="C43" t="s">
        <v>53</v>
      </c>
    </row>
    <row r="44" spans="1:3">
      <c r="A44" s="8"/>
      <c r="B44" s="295" t="s">
        <v>54</v>
      </c>
      <c r="C44" t="s">
        <v>55</v>
      </c>
    </row>
    <row r="45" spans="1:2">
      <c r="A45" s="8"/>
      <c r="B45" s="295" t="s">
        <v>56</v>
      </c>
    </row>
    <row r="46" spans="1:2">
      <c r="A46" s="8"/>
      <c r="B46" s="295" t="s">
        <v>57</v>
      </c>
    </row>
    <row r="47" spans="1:2">
      <c r="A47" s="8"/>
      <c r="B47" s="295" t="s">
        <v>58</v>
      </c>
    </row>
    <row r="48" spans="1:2">
      <c r="A48" s="8"/>
      <c r="B48" s="295" t="s">
        <v>59</v>
      </c>
    </row>
    <row r="49" spans="1:2">
      <c r="A49" s="8"/>
      <c r="B49" s="295" t="s">
        <v>60</v>
      </c>
    </row>
    <row r="50" spans="1:2">
      <c r="A50" s="8"/>
      <c r="B50" s="295" t="s">
        <v>61</v>
      </c>
    </row>
    <row r="51" spans="1:2">
      <c r="A51" s="8"/>
      <c r="B51" s="295" t="s">
        <v>62</v>
      </c>
    </row>
    <row r="52" spans="1:2">
      <c r="A52" s="8"/>
      <c r="B52" s="295" t="s">
        <v>63</v>
      </c>
    </row>
    <row r="53" spans="1:2">
      <c r="A53" s="8"/>
      <c r="B53" s="295" t="s">
        <v>64</v>
      </c>
    </row>
    <row r="54" spans="1:3">
      <c r="A54" s="8"/>
      <c r="B54" s="295" t="s">
        <v>65</v>
      </c>
      <c r="C54" t="s">
        <v>66</v>
      </c>
    </row>
    <row r="55" spans="1:3">
      <c r="A55" s="8"/>
      <c r="B55" s="295" t="s">
        <v>67</v>
      </c>
      <c r="C55" t="s">
        <v>66</v>
      </c>
    </row>
    <row r="56" spans="1:2">
      <c r="A56" s="8"/>
      <c r="B56" s="295" t="s">
        <v>68</v>
      </c>
    </row>
    <row r="57" spans="1:2">
      <c r="A57" s="8"/>
      <c r="B57" s="4" t="s">
        <v>69</v>
      </c>
    </row>
    <row r="60" spans="1:2">
      <c r="A60" s="4" t="s">
        <v>15</v>
      </c>
      <c r="B60" s="4" t="s">
        <v>70</v>
      </c>
    </row>
    <row r="63" spans="1:2">
      <c r="A63" s="2" t="s">
        <v>18</v>
      </c>
      <c r="B63" s="4" t="s">
        <v>71</v>
      </c>
    </row>
    <row r="64" spans="1:2">
      <c r="A64" s="2"/>
      <c r="B64" s="4" t="s">
        <v>72</v>
      </c>
    </row>
    <row r="65" spans="1:2">
      <c r="A65" s="2"/>
      <c r="B65" s="4" t="s">
        <v>73</v>
      </c>
    </row>
    <row r="66" spans="1:2">
      <c r="A66" s="2"/>
      <c r="B66" s="4" t="s">
        <v>74</v>
      </c>
    </row>
    <row r="67" spans="1:2">
      <c r="A67" s="2"/>
      <c r="B67" s="4" t="s">
        <v>75</v>
      </c>
    </row>
  </sheetData>
  <mergeCells count="10">
    <mergeCell ref="A2:A24"/>
    <mergeCell ref="A27:A28"/>
    <mergeCell ref="A30:A35"/>
    <mergeCell ref="A37:A38"/>
    <mergeCell ref="A40:A41"/>
    <mergeCell ref="A43:A57"/>
    <mergeCell ref="A63:A67"/>
    <mergeCell ref="B2:B9"/>
    <mergeCell ref="B11:B14"/>
    <mergeCell ref="B16:B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28"/>
  <sheetViews>
    <sheetView workbookViewId="0">
      <selection activeCell="R18" sqref="R18"/>
    </sheetView>
  </sheetViews>
  <sheetFormatPr defaultColWidth="9" defaultRowHeight="13.5" outlineLevelCol="5"/>
  <cols>
    <col min="3" max="3" width="68" customWidth="1"/>
    <col min="4" max="4" width="33.375" customWidth="1"/>
    <col min="5" max="5" width="56.5" customWidth="1"/>
  </cols>
  <sheetData>
    <row r="1" spans="2:5">
      <c r="B1" s="2" t="s">
        <v>76</v>
      </c>
      <c r="C1" s="4" t="s">
        <v>77</v>
      </c>
      <c r="D1" s="4" t="s">
        <v>78</v>
      </c>
      <c r="E1" s="4" t="s">
        <v>79</v>
      </c>
    </row>
    <row r="2" spans="2:5">
      <c r="B2" s="2">
        <v>1</v>
      </c>
      <c r="C2" s="4" t="s">
        <v>80</v>
      </c>
      <c r="D2" s="4" t="s">
        <v>81</v>
      </c>
      <c r="E2" s="4"/>
    </row>
    <row r="3" spans="2:5">
      <c r="B3" s="2">
        <v>2</v>
      </c>
      <c r="C3" s="4" t="s">
        <v>82</v>
      </c>
      <c r="D3" s="288" t="s">
        <v>83</v>
      </c>
      <c r="E3" s="4"/>
    </row>
    <row r="4" spans="2:5">
      <c r="B4" s="2">
        <v>3</v>
      </c>
      <c r="C4" s="4" t="s">
        <v>84</v>
      </c>
      <c r="D4" s="288" t="s">
        <v>83</v>
      </c>
      <c r="E4" s="4" t="s">
        <v>85</v>
      </c>
    </row>
    <row r="5" spans="2:5">
      <c r="B5" s="2">
        <v>4</v>
      </c>
      <c r="C5" s="4" t="s">
        <v>86</v>
      </c>
      <c r="D5" s="288" t="s">
        <v>83</v>
      </c>
      <c r="E5" s="289" t="s">
        <v>87</v>
      </c>
    </row>
    <row r="6" spans="2:5">
      <c r="B6" s="2">
        <v>5</v>
      </c>
      <c r="C6" s="4" t="s">
        <v>88</v>
      </c>
      <c r="D6" s="288" t="s">
        <v>83</v>
      </c>
      <c r="E6" s="290"/>
    </row>
    <row r="7" spans="2:6">
      <c r="B7" s="2">
        <v>6</v>
      </c>
      <c r="C7" s="4" t="s">
        <v>89</v>
      </c>
      <c r="D7" s="4" t="s">
        <v>90</v>
      </c>
      <c r="E7" s="4" t="s">
        <v>91</v>
      </c>
      <c r="F7" t="s">
        <v>92</v>
      </c>
    </row>
    <row r="8" spans="2:5">
      <c r="B8" s="2">
        <v>7</v>
      </c>
      <c r="C8" s="4" t="s">
        <v>93</v>
      </c>
      <c r="D8" s="4" t="s">
        <v>94</v>
      </c>
      <c r="E8" s="4"/>
    </row>
    <row r="9" spans="2:5">
      <c r="B9" s="2">
        <v>8</v>
      </c>
      <c r="C9" s="4" t="s">
        <v>95</v>
      </c>
      <c r="D9" s="4" t="s">
        <v>96</v>
      </c>
      <c r="E9" s="4"/>
    </row>
    <row r="10" spans="2:5">
      <c r="B10" s="2">
        <v>9</v>
      </c>
      <c r="C10" s="4" t="s">
        <v>97</v>
      </c>
      <c r="D10" s="4" t="s">
        <v>98</v>
      </c>
      <c r="E10" s="4" t="s">
        <v>99</v>
      </c>
    </row>
    <row r="11" spans="2:5">
      <c r="B11" s="2">
        <v>10</v>
      </c>
      <c r="C11" s="4" t="s">
        <v>100</v>
      </c>
      <c r="D11" s="4" t="s">
        <v>101</v>
      </c>
      <c r="E11" s="4" t="s">
        <v>102</v>
      </c>
    </row>
    <row r="12" spans="2:5">
      <c r="B12" s="2">
        <v>11</v>
      </c>
      <c r="C12" s="4" t="s">
        <v>103</v>
      </c>
      <c r="D12" s="288" t="s">
        <v>83</v>
      </c>
      <c r="E12" s="4" t="s">
        <v>104</v>
      </c>
    </row>
    <row r="13" spans="2:5">
      <c r="B13" s="2">
        <v>12</v>
      </c>
      <c r="C13" s="4" t="s">
        <v>105</v>
      </c>
      <c r="D13" s="4" t="s">
        <v>106</v>
      </c>
      <c r="E13" s="4"/>
    </row>
    <row r="14" spans="2:5">
      <c r="B14" s="2">
        <v>13</v>
      </c>
      <c r="C14" s="4" t="s">
        <v>107</v>
      </c>
      <c r="D14" s="288" t="s">
        <v>83</v>
      </c>
      <c r="E14" s="4"/>
    </row>
    <row r="15" spans="2:5">
      <c r="B15" s="2">
        <v>14</v>
      </c>
      <c r="C15" s="4" t="s">
        <v>108</v>
      </c>
      <c r="D15" s="288" t="s">
        <v>83</v>
      </c>
      <c r="E15" s="4"/>
    </row>
    <row r="16" spans="2:5">
      <c r="B16" s="2">
        <v>15</v>
      </c>
      <c r="C16" s="4" t="s">
        <v>109</v>
      </c>
      <c r="D16" s="4" t="s">
        <v>94</v>
      </c>
      <c r="E16" s="4"/>
    </row>
    <row r="23" spans="3:4">
      <c r="C23">
        <v>0.035</v>
      </c>
      <c r="D23">
        <v>0.66</v>
      </c>
    </row>
    <row r="24" spans="4:5">
      <c r="D24">
        <f>C23/0.66</f>
        <v>0.053030303030303</v>
      </c>
      <c r="E24" t="s">
        <v>110</v>
      </c>
    </row>
    <row r="25" spans="3:4">
      <c r="C25" s="291">
        <v>0.66</v>
      </c>
      <c r="D25" s="291">
        <v>1</v>
      </c>
    </row>
    <row r="26" spans="3:5">
      <c r="C26" s="10" t="s">
        <v>111</v>
      </c>
      <c r="D26" s="10" t="s">
        <v>110</v>
      </c>
      <c r="E26" s="10" t="s">
        <v>112</v>
      </c>
    </row>
    <row r="27" spans="3:5">
      <c r="C27">
        <v>1.858</v>
      </c>
      <c r="D27">
        <f>C27/0.66</f>
        <v>2.81515151515151</v>
      </c>
      <c r="E27">
        <f>10*LOG10(D27)</f>
        <v>4.49501774115754</v>
      </c>
    </row>
    <row r="28" spans="3:5">
      <c r="C28">
        <v>1.823</v>
      </c>
      <c r="D28">
        <f>C28/0.66</f>
        <v>2.76212121212121</v>
      </c>
      <c r="E28">
        <f>10*LOG10(D28)</f>
        <v>4.41242733113108</v>
      </c>
    </row>
  </sheetData>
  <mergeCells count="1">
    <mergeCell ref="E5:E6"/>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6:AC125"/>
  <sheetViews>
    <sheetView topLeftCell="C66" workbookViewId="0">
      <selection activeCell="R18" sqref="R18"/>
    </sheetView>
  </sheetViews>
  <sheetFormatPr defaultColWidth="9" defaultRowHeight="13.5"/>
  <cols>
    <col min="24" max="24" width="13.625" customWidth="1"/>
    <col min="25" max="25" width="12.625" customWidth="1"/>
  </cols>
  <sheetData>
    <row r="6" spans="8:29">
      <c r="H6" s="278" t="s">
        <v>83</v>
      </c>
      <c r="I6" s="278"/>
      <c r="J6" s="278"/>
      <c r="AA6" s="278" t="s">
        <v>113</v>
      </c>
      <c r="AB6" s="278"/>
      <c r="AC6" s="278"/>
    </row>
    <row r="7" spans="8:29">
      <c r="H7" s="278"/>
      <c r="I7" s="278"/>
      <c r="J7" s="278"/>
      <c r="AA7" s="278"/>
      <c r="AB7" s="278"/>
      <c r="AC7" s="278"/>
    </row>
    <row r="14" ht="22.5" spans="20:20">
      <c r="T14" s="279" t="s">
        <v>114</v>
      </c>
    </row>
    <row r="36" spans="28:29">
      <c r="AB36" s="278" t="s">
        <v>115</v>
      </c>
      <c r="AC36" s="278"/>
    </row>
    <row r="37" spans="28:29">
      <c r="AB37" s="278"/>
      <c r="AC37" s="278"/>
    </row>
    <row r="65" spans="5:29">
      <c r="E65" s="278" t="s">
        <v>116</v>
      </c>
      <c r="F65" s="278"/>
      <c r="Q65" s="278" t="s">
        <v>117</v>
      </c>
      <c r="R65" s="278"/>
      <c r="AB65" s="278" t="s">
        <v>118</v>
      </c>
      <c r="AC65" s="278"/>
    </row>
    <row r="66" spans="5:29">
      <c r="E66" s="278"/>
      <c r="F66" s="278"/>
      <c r="Q66" s="278"/>
      <c r="R66" s="278"/>
      <c r="AB66" s="278"/>
      <c r="AC66" s="278"/>
    </row>
    <row r="97" spans="5:5">
      <c r="E97" t="s">
        <v>119</v>
      </c>
    </row>
    <row r="102" spans="17:25">
      <c r="Q102" s="2">
        <v>1</v>
      </c>
      <c r="R102" s="280" t="s">
        <v>120</v>
      </c>
      <c r="S102" s="280"/>
      <c r="T102" s="280"/>
      <c r="U102" s="280"/>
      <c r="V102" s="280"/>
      <c r="W102" s="280"/>
      <c r="X102" s="280"/>
      <c r="Y102" s="4" t="s">
        <v>121</v>
      </c>
    </row>
    <row r="103" ht="22.5" spans="9:27">
      <c r="I103" s="279" t="s">
        <v>122</v>
      </c>
      <c r="Q103" s="2">
        <v>2</v>
      </c>
      <c r="R103" s="280" t="s">
        <v>123</v>
      </c>
      <c r="S103" s="280"/>
      <c r="T103" s="280"/>
      <c r="U103" s="280"/>
      <c r="V103" s="280"/>
      <c r="W103" s="280"/>
      <c r="X103" s="280"/>
      <c r="Y103" s="4" t="s">
        <v>121</v>
      </c>
      <c r="AA103" t="s">
        <v>124</v>
      </c>
    </row>
    <row r="104" spans="17:25">
      <c r="Q104" s="2">
        <v>3</v>
      </c>
      <c r="R104" s="280" t="s">
        <v>125</v>
      </c>
      <c r="S104" s="280"/>
      <c r="T104" s="280"/>
      <c r="U104" s="280"/>
      <c r="V104" s="280"/>
      <c r="W104" s="280"/>
      <c r="X104" s="280"/>
      <c r="Y104" s="4" t="s">
        <v>126</v>
      </c>
    </row>
    <row r="105" ht="22.5" spans="9:25">
      <c r="I105" s="279" t="s">
        <v>127</v>
      </c>
      <c r="Q105" s="2">
        <v>4</v>
      </c>
      <c r="R105" s="280" t="s">
        <v>128</v>
      </c>
      <c r="S105" s="280"/>
      <c r="T105" s="280"/>
      <c r="U105" s="280"/>
      <c r="V105" s="280"/>
      <c r="W105" s="280"/>
      <c r="X105" s="280"/>
      <c r="Y105" s="4" t="s">
        <v>121</v>
      </c>
    </row>
    <row r="106" spans="17:25">
      <c r="Q106" s="2">
        <v>5</v>
      </c>
      <c r="R106" s="280" t="s">
        <v>129</v>
      </c>
      <c r="S106" s="280"/>
      <c r="T106" s="280"/>
      <c r="U106" s="280"/>
      <c r="V106" s="280"/>
      <c r="W106" s="280"/>
      <c r="X106" s="280"/>
      <c r="Y106" s="4" t="s">
        <v>130</v>
      </c>
    </row>
    <row r="107" spans="17:25">
      <c r="Q107" s="2">
        <v>6</v>
      </c>
      <c r="R107" s="280" t="s">
        <v>131</v>
      </c>
      <c r="S107" s="280"/>
      <c r="T107" s="280"/>
      <c r="U107" s="280"/>
      <c r="V107" s="280"/>
      <c r="W107" s="280"/>
      <c r="X107" s="280"/>
      <c r="Y107" s="4" t="s">
        <v>121</v>
      </c>
    </row>
    <row r="108" spans="17:25">
      <c r="Q108" s="2">
        <v>7</v>
      </c>
      <c r="R108" s="280" t="s">
        <v>132</v>
      </c>
      <c r="S108" s="280"/>
      <c r="T108" s="280"/>
      <c r="U108" s="280"/>
      <c r="V108" s="280"/>
      <c r="W108" s="280"/>
      <c r="X108" s="280"/>
      <c r="Y108" s="4" t="s">
        <v>121</v>
      </c>
    </row>
    <row r="109" spans="17:25">
      <c r="Q109" s="2">
        <v>8</v>
      </c>
      <c r="R109" s="280" t="s">
        <v>133</v>
      </c>
      <c r="S109" s="280"/>
      <c r="T109" s="280"/>
      <c r="U109" s="280"/>
      <c r="V109" s="280"/>
      <c r="W109" s="280"/>
      <c r="X109" s="280"/>
      <c r="Y109" s="4" t="s">
        <v>126</v>
      </c>
    </row>
    <row r="110" spans="17:25">
      <c r="Q110" s="2">
        <v>9</v>
      </c>
      <c r="R110" s="280" t="s">
        <v>134</v>
      </c>
      <c r="S110" s="280"/>
      <c r="T110" s="280"/>
      <c r="U110" s="280"/>
      <c r="V110" s="280"/>
      <c r="W110" s="280"/>
      <c r="X110" s="280"/>
      <c r="Y110" s="4" t="s">
        <v>126</v>
      </c>
    </row>
    <row r="111" spans="17:25">
      <c r="Q111" s="2">
        <v>10</v>
      </c>
      <c r="R111" s="281" t="s">
        <v>135</v>
      </c>
      <c r="S111" s="282"/>
      <c r="T111" s="282"/>
      <c r="U111" s="282"/>
      <c r="V111" s="282"/>
      <c r="W111" s="282"/>
      <c r="X111" s="283"/>
      <c r="Y111" s="4" t="s">
        <v>126</v>
      </c>
    </row>
    <row r="112" spans="17:25">
      <c r="Q112" s="2">
        <v>11</v>
      </c>
      <c r="R112" s="281" t="s">
        <v>136</v>
      </c>
      <c r="S112" s="282"/>
      <c r="T112" s="282"/>
      <c r="U112" s="282"/>
      <c r="V112" s="282"/>
      <c r="W112" s="282"/>
      <c r="X112" s="283"/>
      <c r="Y112" s="4" t="s">
        <v>121</v>
      </c>
    </row>
    <row r="113" spans="17:25">
      <c r="Q113" s="284">
        <v>12</v>
      </c>
      <c r="R113" s="285" t="s">
        <v>137</v>
      </c>
      <c r="S113" s="286"/>
      <c r="T113" s="286"/>
      <c r="U113" s="286"/>
      <c r="V113" s="286"/>
      <c r="W113" s="286"/>
      <c r="X113" s="287"/>
      <c r="Y113" s="4"/>
    </row>
    <row r="114" spans="17:25">
      <c r="Q114" s="284">
        <v>13</v>
      </c>
      <c r="R114" s="285" t="s">
        <v>138</v>
      </c>
      <c r="S114" s="286"/>
      <c r="T114" s="286"/>
      <c r="U114" s="286"/>
      <c r="V114" s="286"/>
      <c r="W114" s="286"/>
      <c r="X114" s="287"/>
      <c r="Y114" s="4" t="s">
        <v>121</v>
      </c>
    </row>
    <row r="115" spans="17:25">
      <c r="Q115" s="284">
        <v>14</v>
      </c>
      <c r="R115" s="285" t="s">
        <v>139</v>
      </c>
      <c r="S115" s="286"/>
      <c r="T115" s="286"/>
      <c r="U115" s="286"/>
      <c r="V115" s="286"/>
      <c r="W115" s="286"/>
      <c r="X115" s="287"/>
      <c r="Y115" s="4" t="s">
        <v>121</v>
      </c>
    </row>
    <row r="116" spans="17:25">
      <c r="Q116" s="284">
        <v>15</v>
      </c>
      <c r="R116" s="285" t="s">
        <v>140</v>
      </c>
      <c r="S116" s="286"/>
      <c r="T116" s="286"/>
      <c r="U116" s="286"/>
      <c r="V116" s="286"/>
      <c r="W116" s="286"/>
      <c r="X116" s="287"/>
      <c r="Y116" s="4" t="s">
        <v>121</v>
      </c>
    </row>
    <row r="117" spans="17:25">
      <c r="Q117" s="284">
        <v>16</v>
      </c>
      <c r="R117" s="285" t="s">
        <v>141</v>
      </c>
      <c r="S117" s="286"/>
      <c r="T117" s="286"/>
      <c r="U117" s="286"/>
      <c r="V117" s="286"/>
      <c r="W117" s="286"/>
      <c r="X117" s="287"/>
      <c r="Y117" s="4"/>
    </row>
    <row r="118" spans="17:25">
      <c r="Q118" s="284">
        <v>17</v>
      </c>
      <c r="R118" s="285" t="s">
        <v>142</v>
      </c>
      <c r="S118" s="286"/>
      <c r="T118" s="286"/>
      <c r="U118" s="286"/>
      <c r="V118" s="286"/>
      <c r="W118" s="286"/>
      <c r="X118" s="287"/>
      <c r="Y118" s="4"/>
    </row>
    <row r="119" spans="17:25">
      <c r="Q119" s="284">
        <v>18</v>
      </c>
      <c r="R119" s="285" t="s">
        <v>143</v>
      </c>
      <c r="S119" s="286"/>
      <c r="T119" s="286"/>
      <c r="U119" s="286"/>
      <c r="V119" s="286"/>
      <c r="W119" s="286"/>
      <c r="X119" s="287"/>
      <c r="Y119" s="4" t="s">
        <v>121</v>
      </c>
    </row>
    <row r="120" spans="17:25">
      <c r="Q120" s="284">
        <v>19</v>
      </c>
      <c r="R120" s="285" t="s">
        <v>144</v>
      </c>
      <c r="S120" s="286"/>
      <c r="T120" s="286"/>
      <c r="U120" s="286"/>
      <c r="V120" s="286"/>
      <c r="W120" s="286"/>
      <c r="X120" s="287"/>
      <c r="Y120" s="4"/>
    </row>
    <row r="121" spans="17:25">
      <c r="Q121" s="284">
        <v>20</v>
      </c>
      <c r="R121" s="285" t="s">
        <v>145</v>
      </c>
      <c r="S121" s="286"/>
      <c r="T121" s="286"/>
      <c r="U121" s="286"/>
      <c r="V121" s="286"/>
      <c r="W121" s="286"/>
      <c r="X121" s="287"/>
      <c r="Y121" s="4"/>
    </row>
    <row r="122" spans="17:25">
      <c r="Q122" s="284">
        <v>21</v>
      </c>
      <c r="R122" s="285" t="s">
        <v>146</v>
      </c>
      <c r="S122" s="286"/>
      <c r="T122" s="286"/>
      <c r="U122" s="286"/>
      <c r="V122" s="286"/>
      <c r="W122" s="286"/>
      <c r="X122" s="287"/>
      <c r="Y122" s="4"/>
    </row>
    <row r="123" spans="17:25">
      <c r="Q123" s="284">
        <v>22</v>
      </c>
      <c r="R123" s="285" t="s">
        <v>147</v>
      </c>
      <c r="S123" s="286"/>
      <c r="T123" s="286"/>
      <c r="U123" s="286"/>
      <c r="V123" s="286"/>
      <c r="W123" s="286"/>
      <c r="X123" s="287"/>
      <c r="Y123" s="4"/>
    </row>
    <row r="124" spans="17:25">
      <c r="Q124" s="284">
        <v>23</v>
      </c>
      <c r="R124" s="285" t="s">
        <v>148</v>
      </c>
      <c r="S124" s="286"/>
      <c r="T124" s="286"/>
      <c r="U124" s="286"/>
      <c r="V124" s="286"/>
      <c r="W124" s="286"/>
      <c r="X124" s="287"/>
      <c r="Y124" s="4"/>
    </row>
    <row r="125" spans="17:25">
      <c r="Q125" s="284">
        <v>24</v>
      </c>
      <c r="R125" s="285" t="s">
        <v>149</v>
      </c>
      <c r="S125" s="286"/>
      <c r="T125" s="286"/>
      <c r="U125" s="286"/>
      <c r="V125" s="286"/>
      <c r="W125" s="286"/>
      <c r="X125" s="287"/>
      <c r="Y125" s="4"/>
    </row>
  </sheetData>
  <mergeCells count="30">
    <mergeCell ref="R102:X102"/>
    <mergeCell ref="R103:X103"/>
    <mergeCell ref="R104:X104"/>
    <mergeCell ref="R105:X105"/>
    <mergeCell ref="R106:X106"/>
    <mergeCell ref="R107:X107"/>
    <mergeCell ref="R108:X108"/>
    <mergeCell ref="R109:X109"/>
    <mergeCell ref="R110:X110"/>
    <mergeCell ref="R111:X111"/>
    <mergeCell ref="R112:X112"/>
    <mergeCell ref="R113:X113"/>
    <mergeCell ref="R114:X114"/>
    <mergeCell ref="R115:X115"/>
    <mergeCell ref="R116:X116"/>
    <mergeCell ref="R117:X117"/>
    <mergeCell ref="R118:X118"/>
    <mergeCell ref="R119:X119"/>
    <mergeCell ref="R120:X120"/>
    <mergeCell ref="R121:X121"/>
    <mergeCell ref="R122:X122"/>
    <mergeCell ref="R123:X123"/>
    <mergeCell ref="R124:X124"/>
    <mergeCell ref="R125:X125"/>
    <mergeCell ref="H6:J7"/>
    <mergeCell ref="AA6:AC7"/>
    <mergeCell ref="AB36:AC37"/>
    <mergeCell ref="E65:F66"/>
    <mergeCell ref="Q65:R66"/>
    <mergeCell ref="AB65:AC66"/>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24</vt:i4>
      </vt:variant>
    </vt:vector>
  </HeadingPairs>
  <TitlesOfParts>
    <vt:vector size="24" baseType="lpstr">
      <vt:lpstr>主界面</vt:lpstr>
      <vt:lpstr>运动控制-轴</vt:lpstr>
      <vt:lpstr>相机显示</vt:lpstr>
      <vt:lpstr>机台校准</vt:lpstr>
      <vt:lpstr>通信设置</vt:lpstr>
      <vt:lpstr>辅助功能</vt:lpstr>
      <vt:lpstr>界面描述</vt:lpstr>
      <vt:lpstr>HX界面设计V1.0</vt:lpstr>
      <vt:lpstr>V1.0拼图</vt:lpstr>
      <vt:lpstr>交流-20231123</vt:lpstr>
      <vt:lpstr>校准文件内容说明</vt:lpstr>
      <vt:lpstr>WaferMap文件内容说明</vt:lpstr>
      <vt:lpstr>高度扫描文件内容说明</vt:lpstr>
      <vt:lpstr>标定流程</vt:lpstr>
      <vt:lpstr>DUT移动指令</vt:lpstr>
      <vt:lpstr>5点较高法流程</vt:lpstr>
      <vt:lpstr>光栅参数补偿流程</vt:lpstr>
      <vt:lpstr>任意Reticle标定基础位置</vt:lpstr>
      <vt:lpstr>指定点扫描高度基本流程</vt:lpstr>
      <vt:lpstr>电容测高仪方案</vt:lpstr>
      <vt:lpstr>FA Rolling逻辑</vt:lpstr>
      <vt:lpstr>压针耦合增加图像识别</vt:lpstr>
      <vt:lpstr>Sheet1</vt:lpstr>
      <vt:lpstr>Reticle Hight显示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chenjun</dc:creator>
  <cp:lastModifiedBy>陈军</cp:lastModifiedBy>
  <dcterms:created xsi:type="dcterms:W3CDTF">2023-05-12T11:15:00Z</dcterms:created>
  <dcterms:modified xsi:type="dcterms:W3CDTF">2024-05-20T07:37:04Z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2052-12.1.0.16729</vt:lpwstr>
  </property>
</Properties>
</file>