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-120" yWindow="-120" windowWidth="28860" windowHeight="16110" tabRatio="788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 + 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WeekStart">'1 月'!$L$5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  <c r="B2" i="15"/>
  <c r="B2" i="16"/>
  <c r="B2" i="17"/>
  <c r="B2" i="18"/>
  <c r="B2" i="19"/>
  <c r="B2" i="20"/>
  <c r="B2" i="21"/>
  <c r="B2" i="22"/>
  <c r="B2" i="23"/>
  <c r="B2" i="24"/>
  <c r="B2" i="25"/>
  <c r="B14" i="16" a="1"/>
  <c r="C14" i="16"/>
  <c r="B12" i="16" a="1"/>
  <c r="G12" i="16"/>
  <c r="B10" i="16" a="1"/>
  <c r="G10" i="16"/>
  <c r="B8" i="16" a="1"/>
  <c r="G8" i="16"/>
  <c r="B6" i="16" a="1"/>
  <c r="G6" i="16"/>
  <c r="B4" i="16" a="1"/>
  <c r="G4" i="16"/>
  <c r="B14" i="17" a="1"/>
  <c r="B14" i="17"/>
  <c r="B12" i="17" a="1"/>
  <c r="C12" i="17"/>
  <c r="G12" i="17"/>
  <c r="B10" i="17" a="1"/>
  <c r="C10" i="17"/>
  <c r="G10" i="17"/>
  <c r="B8" i="17" a="1"/>
  <c r="C8" i="17"/>
  <c r="G8" i="17"/>
  <c r="B6" i="17" a="1"/>
  <c r="C6" i="17"/>
  <c r="G6" i="17"/>
  <c r="B4" i="17" a="1"/>
  <c r="C4" i="17"/>
  <c r="G4" i="17"/>
  <c r="B14" i="18" a="1"/>
  <c r="B14" i="18"/>
  <c r="C14" i="18"/>
  <c r="B12" i="18" a="1"/>
  <c r="B12" i="18"/>
  <c r="D12" i="18"/>
  <c r="F12" i="18"/>
  <c r="H12" i="18"/>
  <c r="G12" i="18"/>
  <c r="B10" i="18" a="1"/>
  <c r="B10" i="18"/>
  <c r="D10" i="18"/>
  <c r="F10" i="18"/>
  <c r="H10" i="18"/>
  <c r="G10" i="18"/>
  <c r="B8" i="18" a="1"/>
  <c r="B8" i="18"/>
  <c r="D8" i="18"/>
  <c r="F8" i="18"/>
  <c r="H8" i="18"/>
  <c r="G8" i="18"/>
  <c r="B6" i="18" a="1"/>
  <c r="B6" i="18"/>
  <c r="D6" i="18"/>
  <c r="F6" i="18"/>
  <c r="H6" i="18"/>
  <c r="G6" i="18"/>
  <c r="B4" i="18" a="1"/>
  <c r="B4" i="18"/>
  <c r="D4" i="18"/>
  <c r="F4" i="18"/>
  <c r="H4" i="18"/>
  <c r="G4" i="18"/>
  <c r="B14" i="19" a="1"/>
  <c r="B14" i="19"/>
  <c r="B12" i="19" a="1"/>
  <c r="B10" i="19" a="1"/>
  <c r="B8" i="19" a="1"/>
  <c r="B6" i="19" a="1"/>
  <c r="B4" i="19" a="1"/>
  <c r="B14" i="20" a="1"/>
  <c r="B14" i="20"/>
  <c r="C14" i="20"/>
  <c r="B12" i="20" a="1"/>
  <c r="B12" i="20"/>
  <c r="D12" i="20"/>
  <c r="F12" i="20"/>
  <c r="H12" i="20"/>
  <c r="G12" i="20"/>
  <c r="B10" i="20" a="1"/>
  <c r="B10" i="20"/>
  <c r="D10" i="20"/>
  <c r="F10" i="20"/>
  <c r="H10" i="20"/>
  <c r="G10" i="20"/>
  <c r="B8" i="20" a="1"/>
  <c r="B8" i="20"/>
  <c r="D8" i="20"/>
  <c r="F8" i="20"/>
  <c r="H8" i="20"/>
  <c r="G8" i="20"/>
  <c r="B6" i="20" a="1"/>
  <c r="G6" i="20"/>
  <c r="B4" i="20" a="1"/>
  <c r="H4" i="20"/>
  <c r="B14" i="21" a="1"/>
  <c r="B14" i="21"/>
  <c r="C14" i="21"/>
  <c r="B12" i="21" a="1"/>
  <c r="B12" i="21"/>
  <c r="D12" i="21"/>
  <c r="F12" i="21"/>
  <c r="H12" i="21"/>
  <c r="G12" i="21"/>
  <c r="B10" i="21" a="1"/>
  <c r="B10" i="21"/>
  <c r="D10" i="21"/>
  <c r="F10" i="21"/>
  <c r="H10" i="21"/>
  <c r="G10" i="21"/>
  <c r="B8" i="21" a="1"/>
  <c r="B8" i="21"/>
  <c r="D8" i="21"/>
  <c r="F8" i="21"/>
  <c r="H8" i="21"/>
  <c r="G8" i="21"/>
  <c r="B6" i="21" a="1"/>
  <c r="B6" i="21"/>
  <c r="D6" i="21"/>
  <c r="F6" i="21"/>
  <c r="H6" i="21"/>
  <c r="G6" i="21"/>
  <c r="B4" i="21" a="1"/>
  <c r="B4" i="21"/>
  <c r="D4" i="21"/>
  <c r="F4" i="21"/>
  <c r="H4" i="21"/>
  <c r="G4" i="21"/>
  <c r="G3" i="21"/>
  <c r="B14" i="22" a="1"/>
  <c r="B14" i="22"/>
  <c r="B12" i="22" a="1"/>
  <c r="H12" i="22"/>
  <c r="B10" i="22" a="1"/>
  <c r="H10" i="22"/>
  <c r="B8" i="22" a="1"/>
  <c r="H8" i="22"/>
  <c r="B6" i="22" a="1"/>
  <c r="H6" i="22"/>
  <c r="B4" i="22" a="1"/>
  <c r="H4" i="22"/>
  <c r="B14" i="23" a="1"/>
  <c r="B14" i="23"/>
  <c r="C14" i="23"/>
  <c r="B12" i="23" a="1"/>
  <c r="B12" i="23"/>
  <c r="D12" i="23"/>
  <c r="F12" i="23"/>
  <c r="H12" i="23"/>
  <c r="G12" i="23"/>
  <c r="B10" i="23" a="1"/>
  <c r="B10" i="23"/>
  <c r="D10" i="23"/>
  <c r="F10" i="23"/>
  <c r="H10" i="23"/>
  <c r="G10" i="23"/>
  <c r="B8" i="23" a="1"/>
  <c r="B8" i="23"/>
  <c r="D8" i="23"/>
  <c r="F8" i="23"/>
  <c r="H8" i="23"/>
  <c r="G8" i="23"/>
  <c r="B6" i="23" a="1"/>
  <c r="B6" i="23"/>
  <c r="D6" i="23"/>
  <c r="F6" i="23"/>
  <c r="H6" i="23"/>
  <c r="G6" i="23"/>
  <c r="B4" i="23" a="1"/>
  <c r="B4" i="23"/>
  <c r="D4" i="23"/>
  <c r="F4" i="23"/>
  <c r="H4" i="23"/>
  <c r="G4" i="23"/>
  <c r="B14" i="24" a="1"/>
  <c r="B14" i="24"/>
  <c r="B12" i="24" a="1"/>
  <c r="H12" i="24"/>
  <c r="B10" i="24" a="1"/>
  <c r="H10" i="24"/>
  <c r="B8" i="24" a="1"/>
  <c r="H8" i="24"/>
  <c r="B6" i="24" a="1"/>
  <c r="H6" i="24"/>
  <c r="B4" i="24" a="1"/>
  <c r="H4" i="24"/>
  <c r="B14" i="25" a="1"/>
  <c r="B14" i="25"/>
  <c r="C14" i="25"/>
  <c r="B12" i="25" a="1"/>
  <c r="B12" i="25"/>
  <c r="D12" i="25"/>
  <c r="F12" i="25"/>
  <c r="H12" i="25"/>
  <c r="G12" i="25"/>
  <c r="B10" i="25" a="1"/>
  <c r="B10" i="25"/>
  <c r="D10" i="25"/>
  <c r="F10" i="25"/>
  <c r="H10" i="25"/>
  <c r="G10" i="25"/>
  <c r="B8" i="25" a="1"/>
  <c r="B8" i="25"/>
  <c r="D8" i="25"/>
  <c r="F8" i="25"/>
  <c r="H8" i="25"/>
  <c r="G8" i="25"/>
  <c r="B6" i="25" a="1"/>
  <c r="B6" i="25"/>
  <c r="D6" i="25"/>
  <c r="F6" i="25"/>
  <c r="H6" i="25"/>
  <c r="G6" i="25"/>
  <c r="B4" i="25" a="1"/>
  <c r="B4" i="25"/>
  <c r="D4" i="25"/>
  <c r="F4" i="25"/>
  <c r="H4" i="25"/>
  <c r="G4" i="25"/>
  <c r="B14" i="14" a="1"/>
  <c r="B14" i="14"/>
  <c r="B12" i="14" a="1"/>
  <c r="H12" i="14"/>
  <c r="B10" i="14" a="1"/>
  <c r="H10" i="14"/>
  <c r="B8" i="14" a="1"/>
  <c r="C8" i="14"/>
  <c r="G8" i="14"/>
  <c r="B6" i="14" a="1"/>
  <c r="C6" i="14"/>
  <c r="G6" i="14"/>
  <c r="B4" i="14" a="1"/>
  <c r="B14" i="15" a="1"/>
  <c r="B14" i="15"/>
  <c r="C14" i="15"/>
  <c r="B12" i="15" a="1"/>
  <c r="B12" i="15"/>
  <c r="D12" i="15"/>
  <c r="F12" i="15"/>
  <c r="H12" i="15"/>
  <c r="G12" i="15"/>
  <c r="B10" i="15" a="1"/>
  <c r="B10" i="15"/>
  <c r="D10" i="15"/>
  <c r="F10" i="15"/>
  <c r="H10" i="15"/>
  <c r="G10" i="15"/>
  <c r="B8" i="15" a="1"/>
  <c r="B8" i="15"/>
  <c r="D8" i="15"/>
  <c r="F8" i="15"/>
  <c r="H8" i="15"/>
  <c r="G8" i="15"/>
  <c r="B6" i="15" a="1"/>
  <c r="B6" i="15"/>
  <c r="D6" i="15"/>
  <c r="F6" i="15"/>
  <c r="H6" i="15"/>
  <c r="G6" i="15"/>
  <c r="B4" i="15" a="1"/>
  <c r="F4" i="15"/>
  <c r="F3" i="15"/>
  <c r="D4" i="15"/>
  <c r="B4" i="15"/>
  <c r="H4" i="15"/>
  <c r="G4" i="15"/>
  <c r="G3" i="15"/>
  <c r="H3" i="15"/>
  <c r="D3" i="15"/>
  <c r="G3" i="16"/>
  <c r="G3" i="17"/>
  <c r="C3" i="17"/>
  <c r="H3" i="18"/>
  <c r="G3" i="18"/>
  <c r="F3" i="18"/>
  <c r="D3" i="18"/>
  <c r="H3" i="20"/>
  <c r="H3" i="21"/>
  <c r="F3" i="21"/>
  <c r="D3" i="21"/>
  <c r="H3" i="22"/>
  <c r="H3" i="23"/>
  <c r="G3" i="23"/>
  <c r="F3" i="23"/>
  <c r="D3" i="23"/>
  <c r="H3" i="24"/>
  <c r="H3" i="25"/>
  <c r="G3" i="25"/>
  <c r="F3" i="25"/>
  <c r="D3" i="25"/>
  <c r="H4" i="14"/>
  <c r="H3" i="14"/>
  <c r="F4" i="14"/>
  <c r="F3" i="14"/>
  <c r="D4" i="14"/>
  <c r="D3" i="14"/>
  <c r="B4" i="14"/>
  <c r="E4" i="14"/>
  <c r="E3" i="14"/>
  <c r="H6" i="14"/>
  <c r="F6" i="14"/>
  <c r="D6" i="14"/>
  <c r="B6" i="14"/>
  <c r="E6" i="14"/>
  <c r="H8" i="14"/>
  <c r="F8" i="14"/>
  <c r="D8" i="14"/>
  <c r="B8" i="14"/>
  <c r="E8" i="14"/>
  <c r="C4" i="14"/>
  <c r="C3" i="14"/>
  <c r="G4" i="14"/>
  <c r="G3" i="14"/>
  <c r="C10" i="14"/>
  <c r="E10" i="14"/>
  <c r="G10" i="14"/>
  <c r="C12" i="14"/>
  <c r="E12" i="14"/>
  <c r="G12" i="14"/>
  <c r="C14" i="14"/>
  <c r="C4" i="24"/>
  <c r="C3" i="24"/>
  <c r="E4" i="24"/>
  <c r="E3" i="24"/>
  <c r="G4" i="24"/>
  <c r="G3" i="24"/>
  <c r="C6" i="24"/>
  <c r="E6" i="24"/>
  <c r="G6" i="24"/>
  <c r="C8" i="24"/>
  <c r="E8" i="24"/>
  <c r="G8" i="24"/>
  <c r="C10" i="24"/>
  <c r="E10" i="24"/>
  <c r="G10" i="24"/>
  <c r="C12" i="24"/>
  <c r="E12" i="24"/>
  <c r="G12" i="24"/>
  <c r="C14" i="24"/>
  <c r="C4" i="22"/>
  <c r="C3" i="22"/>
  <c r="E4" i="22"/>
  <c r="E3" i="22"/>
  <c r="G4" i="22"/>
  <c r="G3" i="22"/>
  <c r="C6" i="22"/>
  <c r="E6" i="22"/>
  <c r="G6" i="22"/>
  <c r="C8" i="22"/>
  <c r="E8" i="22"/>
  <c r="G8" i="22"/>
  <c r="C10" i="22"/>
  <c r="E10" i="22"/>
  <c r="G10" i="22"/>
  <c r="C12" i="22"/>
  <c r="E12" i="22"/>
  <c r="G12" i="22"/>
  <c r="C14" i="22"/>
  <c r="C4" i="20"/>
  <c r="C3" i="20"/>
  <c r="E4" i="20"/>
  <c r="E3" i="20"/>
  <c r="G4" i="20"/>
  <c r="G3" i="20"/>
  <c r="C6" i="20"/>
  <c r="E6" i="20"/>
  <c r="H6" i="20"/>
  <c r="H4" i="19"/>
  <c r="H3" i="19"/>
  <c r="F4" i="19"/>
  <c r="F3" i="19"/>
  <c r="D4" i="19"/>
  <c r="D3" i="19"/>
  <c r="B4" i="19"/>
  <c r="E4" i="19"/>
  <c r="E3" i="19"/>
  <c r="H6" i="19"/>
  <c r="F6" i="19"/>
  <c r="D6" i="19"/>
  <c r="B6" i="19"/>
  <c r="E6" i="19"/>
  <c r="H8" i="19"/>
  <c r="F8" i="19"/>
  <c r="D8" i="19"/>
  <c r="B8" i="19"/>
  <c r="E8" i="19"/>
  <c r="H10" i="19"/>
  <c r="F10" i="19"/>
  <c r="D10" i="19"/>
  <c r="B10" i="19"/>
  <c r="E10" i="19"/>
  <c r="H12" i="19"/>
  <c r="F12" i="19"/>
  <c r="D12" i="19"/>
  <c r="B12" i="19"/>
  <c r="E12" i="19"/>
  <c r="C4" i="15"/>
  <c r="C3" i="15"/>
  <c r="E4" i="15"/>
  <c r="E3" i="15"/>
  <c r="C6" i="15"/>
  <c r="E6" i="15"/>
  <c r="C8" i="15"/>
  <c r="E8" i="15"/>
  <c r="C10" i="15"/>
  <c r="E10" i="15"/>
  <c r="C12" i="15"/>
  <c r="E12" i="15"/>
  <c r="B10" i="14"/>
  <c r="D10" i="14"/>
  <c r="F10" i="14"/>
  <c r="B12" i="14"/>
  <c r="D12" i="14"/>
  <c r="F12" i="14"/>
  <c r="C4" i="25"/>
  <c r="C3" i="25"/>
  <c r="E4" i="25"/>
  <c r="E3" i="25"/>
  <c r="C6" i="25"/>
  <c r="E6" i="25"/>
  <c r="C8" i="25"/>
  <c r="E8" i="25"/>
  <c r="C10" i="25"/>
  <c r="E10" i="25"/>
  <c r="C12" i="25"/>
  <c r="E12" i="25"/>
  <c r="B4" i="24"/>
  <c r="D4" i="24"/>
  <c r="D3" i="24"/>
  <c r="F4" i="24"/>
  <c r="F3" i="24"/>
  <c r="B6" i="24"/>
  <c r="D6" i="24"/>
  <c r="F6" i="24"/>
  <c r="B8" i="24"/>
  <c r="D8" i="24"/>
  <c r="F8" i="24"/>
  <c r="B10" i="24"/>
  <c r="D10" i="24"/>
  <c r="F10" i="24"/>
  <c r="B12" i="24"/>
  <c r="D12" i="24"/>
  <c r="F12" i="24"/>
  <c r="C4" i="23"/>
  <c r="C3" i="23"/>
  <c r="E4" i="23"/>
  <c r="E3" i="23"/>
  <c r="C6" i="23"/>
  <c r="E6" i="23"/>
  <c r="C8" i="23"/>
  <c r="E8" i="23"/>
  <c r="C10" i="23"/>
  <c r="E10" i="23"/>
  <c r="C12" i="23"/>
  <c r="E12" i="23"/>
  <c r="B4" i="22"/>
  <c r="D4" i="22"/>
  <c r="D3" i="22"/>
  <c r="F4" i="22"/>
  <c r="F3" i="22"/>
  <c r="B6" i="22"/>
  <c r="D6" i="22"/>
  <c r="F6" i="22"/>
  <c r="B8" i="22"/>
  <c r="D8" i="22"/>
  <c r="F8" i="22"/>
  <c r="B10" i="22"/>
  <c r="D10" i="22"/>
  <c r="F10" i="22"/>
  <c r="B12" i="22"/>
  <c r="D12" i="22"/>
  <c r="F12" i="22"/>
  <c r="C4" i="21"/>
  <c r="C3" i="21"/>
  <c r="E4" i="21"/>
  <c r="E3" i="21"/>
  <c r="C6" i="21"/>
  <c r="E6" i="21"/>
  <c r="C8" i="21"/>
  <c r="E8" i="21"/>
  <c r="C10" i="21"/>
  <c r="E10" i="21"/>
  <c r="C12" i="21"/>
  <c r="E12" i="21"/>
  <c r="B4" i="20"/>
  <c r="D4" i="20"/>
  <c r="D3" i="20"/>
  <c r="F4" i="20"/>
  <c r="F3" i="20"/>
  <c r="B6" i="20"/>
  <c r="D6" i="20"/>
  <c r="F6" i="20"/>
  <c r="C4" i="19"/>
  <c r="C3" i="19"/>
  <c r="G4" i="19"/>
  <c r="G3" i="19"/>
  <c r="C6" i="19"/>
  <c r="G6" i="19"/>
  <c r="C8" i="19"/>
  <c r="G8" i="19"/>
  <c r="C10" i="19"/>
  <c r="G10" i="19"/>
  <c r="C12" i="19"/>
  <c r="G12" i="19"/>
  <c r="C14" i="19"/>
  <c r="H4" i="17"/>
  <c r="H3" i="17"/>
  <c r="F4" i="17"/>
  <c r="F3" i="17"/>
  <c r="D4" i="17"/>
  <c r="D3" i="17"/>
  <c r="B4" i="17"/>
  <c r="E4" i="17"/>
  <c r="E3" i="17"/>
  <c r="H6" i="17"/>
  <c r="F6" i="17"/>
  <c r="D6" i="17"/>
  <c r="B6" i="17"/>
  <c r="E6" i="17"/>
  <c r="H8" i="17"/>
  <c r="F8" i="17"/>
  <c r="D8" i="17"/>
  <c r="B8" i="17"/>
  <c r="E8" i="17"/>
  <c r="H10" i="17"/>
  <c r="F10" i="17"/>
  <c r="D10" i="17"/>
  <c r="B10" i="17"/>
  <c r="E10" i="17"/>
  <c r="H12" i="17"/>
  <c r="F12" i="17"/>
  <c r="D12" i="17"/>
  <c r="B12" i="17"/>
  <c r="E12" i="17"/>
  <c r="C14" i="17"/>
  <c r="B4" i="16"/>
  <c r="D4" i="16"/>
  <c r="D3" i="16"/>
  <c r="F4" i="16"/>
  <c r="F3" i="16"/>
  <c r="H4" i="16"/>
  <c r="H3" i="16"/>
  <c r="B6" i="16"/>
  <c r="D6" i="16"/>
  <c r="F6" i="16"/>
  <c r="H6" i="16"/>
  <c r="B8" i="16"/>
  <c r="D8" i="16"/>
  <c r="F8" i="16"/>
  <c r="H8" i="16"/>
  <c r="B10" i="16"/>
  <c r="D10" i="16"/>
  <c r="F10" i="16"/>
  <c r="H10" i="16"/>
  <c r="B12" i="16"/>
  <c r="D12" i="16"/>
  <c r="F12" i="16"/>
  <c r="H12" i="16"/>
  <c r="B14" i="16"/>
  <c r="C8" i="20"/>
  <c r="E8" i="20"/>
  <c r="C10" i="20"/>
  <c r="E10" i="20"/>
  <c r="C12" i="20"/>
  <c r="E12" i="20"/>
  <c r="C4" i="18"/>
  <c r="C3" i="18"/>
  <c r="E4" i="18"/>
  <c r="E3" i="18"/>
  <c r="C6" i="18"/>
  <c r="E6" i="18"/>
  <c r="C8" i="18"/>
  <c r="E8" i="18"/>
  <c r="C10" i="18"/>
  <c r="E10" i="18"/>
  <c r="C12" i="18"/>
  <c r="E12" i="18"/>
  <c r="C4" i="16"/>
  <c r="C3" i="16"/>
  <c r="E4" i="16"/>
  <c r="E3" i="16"/>
  <c r="C6" i="16"/>
  <c r="E6" i="16"/>
  <c r="C8" i="16"/>
  <c r="E8" i="16"/>
  <c r="C10" i="16"/>
  <c r="E10" i="16"/>
  <c r="C12" i="16"/>
  <c r="E12" i="16"/>
  <c r="B3" i="24"/>
  <c r="B3" i="23"/>
  <c r="B3" i="22"/>
  <c r="B3" i="21"/>
  <c r="B3" i="20"/>
  <c r="B3" i="19"/>
  <c r="B3" i="18"/>
  <c r="B3" i="17"/>
  <c r="B3" i="16"/>
  <c r="B3" i="25"/>
  <c r="B3" i="15"/>
  <c r="B3" i="14"/>
</calcChain>
</file>

<file path=xl/sharedStrings.xml><?xml version="1.0" encoding="utf-8"?>
<sst xmlns="http://schemas.openxmlformats.org/spreadsheetml/2006/main" count="28" uniqueCount="6">
  <si>
    <t>备注</t>
  </si>
  <si>
    <t xml:space="preserve"> </t>
  </si>
  <si>
    <t>日历设置</t>
  </si>
  <si>
    <t>年份</t>
  </si>
  <si>
    <t>一周开始之日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</si>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</sst>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</numFmts>
  <fonts count="40" x14ac:knownFonts="1">
    <font>
      <sz val="11"/>
      <color theme="1" tint="0.24994659260841701"/>
      <name val="Microsoft YaHei UI"/>
      <family val="2"/>
      <charset val="134"/>
    </font>
    <font>
      <sz val="8"/>
      <name val="Arial"/>
      <family val="2"/>
    </font>
    <font>
      <sz val="11"/>
      <color theme="1"/>
      <name val="Microsoft YaHei UI"/>
      <family val="2"/>
      <charset val="134"/>
    </font>
    <font>
      <sz val="11"/>
      <color indexed="63"/>
      <name val="Microsoft YaHei UI"/>
      <family val="2"/>
      <charset val="134"/>
    </font>
    <font>
      <sz val="11"/>
      <color theme="1" tint="0.34998626667073579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34998626667073579"/>
      <name val="Microsoft YaHei UI"/>
      <family val="2"/>
      <charset val="134"/>
    </font>
    <font>
      <sz val="35"/>
      <color theme="4"/>
      <name val="Microsoft YaHei UI"/>
      <family val="2"/>
      <charset val="134"/>
    </font>
    <font>
      <sz val="11"/>
      <color theme="4" tint="-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2"/>
      <color theme="4" tint="-0.24994659260841701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 tint="0.14999847407452621"/>
      <name val="Microsoft YaHei UI"/>
      <family val="2"/>
      <charset val="134"/>
    </font>
    <font>
      <sz val="35"/>
      <color theme="8" tint="-0.499984740745262"/>
      <name val="Microsoft YaHei UI"/>
      <family val="2"/>
      <charset val="134"/>
    </font>
    <font>
      <sz val="35"/>
      <color theme="1" tint="0.14999847407452621"/>
      <name val="Microsoft YaHei UI"/>
      <family val="2"/>
      <charset val="134"/>
    </font>
    <font>
      <sz val="12"/>
      <color theme="8" tint="-0.499984740745262"/>
      <name val="Microsoft YaHei UI"/>
      <family val="2"/>
      <charset val="134"/>
    </font>
    <font>
      <sz val="10"/>
      <color theme="1" tint="0.14999847407452621"/>
      <name val="Microsoft YaHei UI"/>
      <family val="2"/>
      <charset val="134"/>
    </font>
    <font>
      <sz val="12"/>
      <color theme="8" tint="-0.249977111117893"/>
      <name val="Microsoft YaHei UI"/>
      <family val="2"/>
      <charset val="134"/>
    </font>
    <font>
      <sz val="12"/>
      <color theme="1" tint="0.14999847407452621"/>
      <name val="Microsoft YaHei UI"/>
      <family val="2"/>
      <charset val="134"/>
    </font>
    <font>
      <sz val="9"/>
      <color theme="1" tint="0.14999847407452621"/>
      <name val="Microsoft YaHei UI"/>
      <family val="2"/>
      <charset val="134"/>
    </font>
    <font>
      <sz val="35"/>
      <color theme="9" tint="-0.499984740745262"/>
      <name val="Microsoft YaHei UI"/>
      <family val="2"/>
      <charset val="134"/>
    </font>
    <font>
      <sz val="12"/>
      <color theme="9" tint="-0.499984740745262"/>
      <name val="Microsoft YaHei UI"/>
      <family val="2"/>
      <charset val="134"/>
    </font>
    <font>
      <sz val="35"/>
      <color theme="7" tint="-0.499984740745262"/>
      <name val="Microsoft YaHei UI"/>
      <family val="2"/>
      <charset val="134"/>
    </font>
    <font>
      <sz val="12"/>
      <color theme="7" tint="-0.499984740745262"/>
      <name val="Microsoft YaHei UI"/>
      <family val="2"/>
      <charset val="134"/>
    </font>
    <font>
      <sz val="35"/>
      <color theme="5" tint="-0.499984740745262"/>
      <name val="Microsoft YaHei UI"/>
      <family val="2"/>
      <charset val="134"/>
    </font>
    <font>
      <sz val="12"/>
      <color theme="5" tint="-0.499984740745262"/>
      <name val="Microsoft YaHei UI"/>
      <family val="2"/>
      <charset val="134"/>
    </font>
    <font>
      <sz val="9"/>
      <name val="Microsoft YaHei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>
      <alignment vertical="top"/>
    </xf>
    <xf numFmtId="0" fontId="3" fillId="2" borderId="0" applyNumberFormat="0" applyBorder="0" applyAlignment="0" applyProtection="0"/>
    <xf numFmtId="0" fontId="10" fillId="0" borderId="3" applyNumberFormat="0" applyFill="0" applyProtection="0">
      <alignment horizontal="left" vertical="center" indent="1"/>
    </xf>
    <xf numFmtId="0" fontId="12" fillId="3" borderId="1" applyNumberFormat="0" applyAlignment="0" applyProtection="0"/>
    <xf numFmtId="0" fontId="15" fillId="4" borderId="2" applyNumberFormat="0" applyProtection="0">
      <alignment vertical="center"/>
    </xf>
    <xf numFmtId="0" fontId="9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78" fontId="8" fillId="0" borderId="0" applyFill="0" applyBorder="0">
      <alignment horizontal="left" vertical="center" indent="1"/>
    </xf>
    <xf numFmtId="0" fontId="24" fillId="5" borderId="0" applyNumberFormat="0" applyFont="0" applyBorder="0" applyAlignment="0">
      <alignment horizontal="left" vertical="center" indent="1"/>
    </xf>
    <xf numFmtId="0" fontId="19" fillId="0" borderId="0">
      <alignment horizontal="left" indent="1"/>
    </xf>
    <xf numFmtId="0" fontId="10" fillId="0" borderId="0" applyFill="0" applyProtection="0"/>
    <xf numFmtId="0" fontId="7" fillId="0" borderId="0" applyFill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0" fillId="13" borderId="12" applyNumberFormat="0" applyAlignment="0" applyProtection="0"/>
    <xf numFmtId="0" fontId="21" fillId="14" borderId="13" applyNumberFormat="0" applyAlignment="0" applyProtection="0"/>
    <xf numFmtId="0" fontId="18" fillId="14" borderId="12" applyNumberFormat="0" applyAlignment="0" applyProtection="0"/>
    <xf numFmtId="0" fontId="23" fillId="0" borderId="14" applyNumberFormat="0" applyFill="0" applyAlignment="0" applyProtection="0"/>
    <xf numFmtId="0" fontId="12" fillId="15" borderId="15" applyNumberFormat="0" applyAlignment="0" applyProtection="0"/>
    <xf numFmtId="0" fontId="17" fillId="0" borderId="0" applyNumberFormat="0" applyFill="0" applyBorder="0" applyAlignment="0" applyProtection="0"/>
    <xf numFmtId="0" fontId="7" fillId="16" borderId="16" applyNumberFormat="0" applyFont="0" applyAlignment="0" applyProtection="0"/>
    <xf numFmtId="0" fontId="16" fillId="0" borderId="0" applyNumberFormat="0" applyFill="0" applyBorder="0" applyAlignment="0" applyProtection="0"/>
    <xf numFmtId="0" fontId="13" fillId="0" borderId="17" applyNumberFormat="0" applyFill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42">
    <xf numFmtId="0" fontId="0" fillId="0" borderId="0" xfId="0">
      <alignment vertical="top"/>
    </xf>
    <xf numFmtId="0" fontId="25" fillId="0" borderId="0" xfId="0" applyFont="1">
      <alignment vertical="top"/>
    </xf>
    <xf numFmtId="0" fontId="25" fillId="0" borderId="0" xfId="0" applyFont="1" applyFill="1" applyBorder="1">
      <alignment vertical="top"/>
    </xf>
    <xf numFmtId="0" fontId="25" fillId="0" borderId="0" xfId="2" applyFont="1" applyFill="1" applyBorder="1" applyAlignment="1">
      <alignment vertical="center"/>
    </xf>
    <xf numFmtId="0" fontId="27" fillId="0" borderId="0" xfId="5" applyFont="1" applyFill="1" applyAlignment="1">
      <alignment horizontal="left" vertical="center"/>
    </xf>
    <xf numFmtId="0" fontId="28" fillId="0" borderId="4" xfId="2" applyFont="1" applyFill="1" applyBorder="1" applyAlignment="1">
      <alignment horizontal="left" vertical="top" indent="1"/>
    </xf>
    <xf numFmtId="0" fontId="29" fillId="0" borderId="0" xfId="0" applyFont="1" applyFill="1" applyBorder="1">
      <alignment vertical="top"/>
    </xf>
    <xf numFmtId="0" fontId="31" fillId="0" borderId="0" xfId="0" applyFont="1" applyAlignment="1">
      <alignment horizontal="left" vertical="center" indent="1"/>
    </xf>
    <xf numFmtId="0" fontId="31" fillId="0" borderId="0" xfId="0" applyFont="1" applyFill="1" applyBorder="1" applyAlignment="1">
      <alignment horizontal="left" vertical="center" indent="1"/>
    </xf>
    <xf numFmtId="0" fontId="29" fillId="0" borderId="5" xfId="16" applyFont="1" applyFill="1" applyBorder="1" applyAlignment="1">
      <alignment horizontal="center" vertical="center"/>
    </xf>
    <xf numFmtId="0" fontId="29" fillId="0" borderId="6" xfId="16" applyFont="1" applyFill="1" applyBorder="1" applyAlignment="1">
      <alignment horizontal="center" vertical="center"/>
    </xf>
    <xf numFmtId="0" fontId="32" fillId="0" borderId="0" xfId="0" applyFont="1" applyAlignment="1">
      <alignment horizontal="left" vertical="top" wrapText="1" indent="1"/>
    </xf>
    <xf numFmtId="0" fontId="32" fillId="0" borderId="0" xfId="0" applyFont="1" applyFill="1" applyBorder="1" applyAlignment="1">
      <alignment horizontal="left" vertical="top" wrapText="1" indent="1"/>
    </xf>
    <xf numFmtId="0" fontId="29" fillId="6" borderId="7" xfId="14" applyFont="1" applyFill="1" applyBorder="1" applyAlignment="1">
      <alignment horizontal="center" vertical="center"/>
    </xf>
    <xf numFmtId="0" fontId="29" fillId="6" borderId="8" xfId="14" applyFont="1" applyFill="1" applyBorder="1" applyAlignment="1">
      <alignment horizontal="center" vertical="center"/>
    </xf>
    <xf numFmtId="0" fontId="34" fillId="0" borderId="9" xfId="2" applyFont="1" applyFill="1" applyBorder="1" applyAlignment="1">
      <alignment horizontal="left" vertical="top" indent="1"/>
    </xf>
    <xf numFmtId="0" fontId="36" fillId="0" borderId="10" xfId="2" applyFont="1" applyFill="1" applyBorder="1" applyAlignment="1">
      <alignment horizontal="left" vertical="top" indent="1"/>
    </xf>
    <xf numFmtId="0" fontId="38" fillId="0" borderId="11" xfId="2" applyFont="1" applyFill="1" applyBorder="1" applyAlignment="1">
      <alignment horizontal="left" vertical="top" indent="1"/>
    </xf>
    <xf numFmtId="0" fontId="0" fillId="0" borderId="0" xfId="0" applyFont="1" applyBorder="1">
      <alignment vertical="top"/>
    </xf>
    <xf numFmtId="0" fontId="0" fillId="6" borderId="0" xfId="0" applyFont="1" applyFill="1" applyBorder="1" applyAlignment="1">
      <alignment vertical="top"/>
    </xf>
    <xf numFmtId="0" fontId="0" fillId="8" borderId="0" xfId="0" applyFont="1" applyFill="1" applyBorder="1" applyAlignment="1">
      <alignment vertical="top"/>
    </xf>
    <xf numFmtId="0" fontId="0" fillId="9" borderId="0" xfId="0" applyFont="1" applyFill="1" applyBorder="1" applyAlignment="1">
      <alignment vertical="top"/>
    </xf>
    <xf numFmtId="0" fontId="0" fillId="7" borderId="0" xfId="0" applyFont="1" applyFill="1" applyBorder="1" applyAlignment="1">
      <alignment vertical="top"/>
    </xf>
    <xf numFmtId="178" fontId="31" fillId="0" borderId="0" xfId="12" applyNumberFormat="1" applyFont="1" applyBorder="1" applyAlignment="1">
      <alignment horizontal="left" vertical="center" indent="1"/>
    </xf>
    <xf numFmtId="178" fontId="8" fillId="6" borderId="0" xfId="12" applyNumberFormat="1" applyFont="1" applyFill="1" applyBorder="1" applyAlignment="1">
      <alignment horizontal="left" vertical="center" indent="1"/>
    </xf>
    <xf numFmtId="178" fontId="8" fillId="8" borderId="0" xfId="12" applyNumberFormat="1" applyFont="1" applyFill="1" applyBorder="1" applyAlignment="1">
      <alignment horizontal="left" vertical="center" indent="1"/>
    </xf>
    <xf numFmtId="178" fontId="8" fillId="9" borderId="0" xfId="12" applyNumberFormat="1" applyFont="1" applyFill="1" applyBorder="1" applyAlignment="1">
      <alignment horizontal="left" vertical="center" indent="1"/>
    </xf>
    <xf numFmtId="178" fontId="8" fillId="7" borderId="0" xfId="12" applyNumberFormat="1" applyFont="1" applyFill="1" applyBorder="1" applyAlignment="1">
      <alignment horizontal="left" vertical="center" indent="1"/>
    </xf>
    <xf numFmtId="0" fontId="25" fillId="0" borderId="0" xfId="0" applyFont="1" applyBorder="1" applyAlignment="1">
      <alignment vertical="top"/>
    </xf>
    <xf numFmtId="0" fontId="26" fillId="0" borderId="0" xfId="5" applyFont="1" applyFill="1" applyBorder="1">
      <alignment vertical="center"/>
    </xf>
    <xf numFmtId="0" fontId="25" fillId="6" borderId="0" xfId="11" applyFont="1" applyFill="1" applyBorder="1" applyAlignment="1">
      <alignment horizontal="left" vertical="center" wrapText="1" indent="1"/>
    </xf>
    <xf numFmtId="0" fontId="0" fillId="6" borderId="0" xfId="0" applyFont="1" applyFill="1" applyBorder="1">
      <alignment vertical="top"/>
    </xf>
    <xf numFmtId="0" fontId="30" fillId="0" borderId="4" xfId="15" applyFont="1" applyFill="1" applyBorder="1" applyAlignment="1">
      <alignment horizontal="center" vertical="top"/>
    </xf>
    <xf numFmtId="0" fontId="33" fillId="0" borderId="0" xfId="5" applyFont="1" applyFill="1" applyBorder="1">
      <alignment vertical="center"/>
    </xf>
    <xf numFmtId="0" fontId="25" fillId="7" borderId="0" xfId="11" applyFont="1" applyFill="1" applyBorder="1" applyAlignment="1">
      <alignment horizontal="left" vertical="center" wrapText="1" indent="1"/>
    </xf>
    <xf numFmtId="0" fontId="0" fillId="7" borderId="0" xfId="0" applyFont="1" applyFill="1" applyBorder="1">
      <alignment vertical="top"/>
    </xf>
    <xf numFmtId="0" fontId="35" fillId="0" borderId="0" xfId="5" applyFont="1" applyFill="1" applyBorder="1">
      <alignment vertical="center"/>
    </xf>
    <xf numFmtId="0" fontId="25" fillId="9" borderId="0" xfId="11" applyFont="1" applyFill="1" applyBorder="1" applyAlignment="1">
      <alignment horizontal="left" vertical="center" wrapText="1" indent="1"/>
    </xf>
    <xf numFmtId="0" fontId="0" fillId="9" borderId="0" xfId="0" applyFont="1" applyFill="1" applyBorder="1">
      <alignment vertical="top"/>
    </xf>
    <xf numFmtId="0" fontId="37" fillId="0" borderId="0" xfId="5" applyFont="1" applyFill="1" applyBorder="1">
      <alignment vertical="center"/>
    </xf>
    <xf numFmtId="0" fontId="25" fillId="8" borderId="0" xfId="11" applyFont="1" applyFill="1" applyBorder="1" applyAlignment="1">
      <alignment horizontal="left" vertical="center" wrapText="1" indent="1"/>
    </xf>
    <xf numFmtId="0" fontId="0" fillId="8" borderId="0" xfId="0" applyFont="1" applyFill="1" applyBorder="1">
      <alignment vertical="top"/>
    </xf>
  </cellXfs>
  <cellStyles count="50">
    <cellStyle name="20% - 着色 1" xfId="29" builtinId="30" customBuiltin="1"/>
    <cellStyle name="20% - 着色 2" xfId="32" builtinId="34" customBuiltin="1"/>
    <cellStyle name="20% - 着色 3" xfId="36" builtinId="38" customBuiltin="1"/>
    <cellStyle name="20% - 着色 4" xfId="40" builtinId="42" customBuiltin="1"/>
    <cellStyle name="20% - 着色 5" xfId="43" builtinId="46" customBuiltin="1"/>
    <cellStyle name="20% - 着色 6" xfId="47" builtinId="50" customBuiltin="1"/>
    <cellStyle name="40% - 着色 1" xfId="1" builtinId="31" customBuiltin="1"/>
    <cellStyle name="40% - 着色 2" xfId="33" builtinId="35" customBuiltin="1"/>
    <cellStyle name="40% - 着色 3" xfId="37" builtinId="39" customBuiltin="1"/>
    <cellStyle name="40% - 着色 4" xfId="41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8" builtinId="40" customBuiltin="1"/>
    <cellStyle name="60% - 着色 4" xfId="42" builtinId="44" customBuiltin="1"/>
    <cellStyle name="60% - 着色 5" xfId="45" builtinId="48" customBuiltin="1"/>
    <cellStyle name="60% - 着色 6" xfId="49" builtinId="52" customBuiltin="1"/>
    <cellStyle name="百分比" xfId="10" builtinId="5" customBuiltin="1"/>
    <cellStyle name="标题" xfId="5" builtinId="15" customBuiltin="1"/>
    <cellStyle name="标题 1" xfId="2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18" builtinId="27" customBuiltin="1"/>
    <cellStyle name="常规" xfId="0" builtinId="0" customBuiltin="1"/>
    <cellStyle name="好" xfId="17" builtinId="26" customBuiltin="1"/>
    <cellStyle name="汇总" xfId="28" builtinId="25" customBuiltin="1"/>
    <cellStyle name="货币" xfId="8" builtinId="4" customBuiltin="1"/>
    <cellStyle name="货币[0]" xfId="9" builtinId="7" customBuiltin="1"/>
    <cellStyle name="计算" xfId="22" builtinId="22" customBuiltin="1"/>
    <cellStyle name="检查单元格" xfId="24" builtinId="23" customBuiltin="1"/>
    <cellStyle name="解释性文本" xfId="27" builtinId="53" customBuiltin="1"/>
    <cellStyle name="警告文本" xfId="25" builtinId="11" customBuiltin="1"/>
    <cellStyle name="链接单元格" xfId="23" builtinId="24" customBuiltin="1"/>
    <cellStyle name="千位分隔" xfId="6" builtinId="3" customBuiltin="1"/>
    <cellStyle name="千位分隔[0]" xfId="7" builtinId="6" customBuiltin="1"/>
    <cellStyle name="日" xfId="12"/>
    <cellStyle name="设置条目" xfId="14"/>
    <cellStyle name="适中" xfId="19" builtinId="28" customBuiltin="1"/>
    <cellStyle name="输出" xfId="21" builtinId="21" customBuiltin="1"/>
    <cellStyle name="输入" xfId="20" builtinId="20" customBuiltin="1"/>
    <cellStyle name="镶边" xfId="13"/>
    <cellStyle name="着色 1" xfId="3" builtinId="29" customBuiltin="1"/>
    <cellStyle name="着色 2" xfId="31" builtinId="33" customBuiltin="1"/>
    <cellStyle name="着色 3" xfId="35" builtinId="37" customBuiltin="1"/>
    <cellStyle name="着色 4" xfId="39" builtinId="41" customBuiltin="1"/>
    <cellStyle name="着色 5" xfId="4" builtinId="45" customBuiltin="1"/>
    <cellStyle name="着色 6" xfId="46" builtinId="49" customBuiltin="1"/>
    <cellStyle name="注释" xfId="26" builtinId="10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页眉冬季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春天的建筑物和一棵树" title="页眉春季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页眉春季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夏天的建筑物和一棵树" title="页眉夏季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夏天的建筑物和一棵树" title="页眉夏季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秋天的建筑物和一棵树" title="页眉​​秋季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秋天的建筑物和一棵树" title="页眉​​秋季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页眉冬季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abSelected="1" zoomScaleNormal="100" workbookViewId="0">
      <selection activeCell="K6" sqref="K6"/>
    </sheetView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2" customWidth="1"/>
    <col min="10" max="10" width="8.77734375" style="2" customWidth="1"/>
    <col min="11" max="12" width="12.44140625" style="2" customWidth="1"/>
    <col min="13" max="13" width="1.77734375" style="2" customWidth="1"/>
    <col min="14" max="16384" width="8.88671875" style="2"/>
  </cols>
  <sheetData>
    <row r="1" spans="1:12" ht="9" customHeight="1" x14ac:dyDescent="0.3">
      <c r="I1" s="2" t="s">
        <v>1</v>
      </c>
    </row>
    <row r="2" spans="1:12" ht="100.5" customHeight="1" x14ac:dyDescent="0.3">
      <c r="B2" s="29" t="str">
        <f>CalendarYear&amp;"年"&amp;"1月 "</f>
        <v xml:space="preserve">2021年1月 </v>
      </c>
      <c r="C2" s="29"/>
      <c r="D2" s="29"/>
      <c r="E2" s="3"/>
      <c r="F2" s="3"/>
      <c r="G2" s="3"/>
      <c r="H2" s="4"/>
    </row>
    <row r="3" spans="1:12" s="6" customFormat="1" ht="19.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  <c r="K3" s="32" t="s">
        <v>2</v>
      </c>
      <c r="L3" s="32"/>
    </row>
    <row r="4" spans="1:12" s="8" customFormat="1" ht="19.5" customHeight="1" x14ac:dyDescent="0.3">
      <c r="A4" s="7"/>
      <c r="B4" s="23">
        <f t="array" ref="B4:H4">DaysAndWeeks+DATE(CalendarYear,1,1)-WEEKDAY(DATE(CalendarYear,1,1),(WeekStart="星期一")+1)+1</f>
        <v>44192</v>
      </c>
      <c r="C4" s="23">
        <v>44193</v>
      </c>
      <c r="D4" s="23">
        <v>44194</v>
      </c>
      <c r="E4" s="23">
        <v>44195</v>
      </c>
      <c r="F4" s="23">
        <v>44196</v>
      </c>
      <c r="G4" s="23">
        <v>44197</v>
      </c>
      <c r="H4" s="23">
        <v>44198</v>
      </c>
      <c r="K4" s="9" t="s">
        <v>3</v>
      </c>
      <c r="L4" s="10" t="s">
        <v>4</v>
      </c>
    </row>
    <row r="5" spans="1:12" s="12" customFormat="1" ht="48" customHeight="1" x14ac:dyDescent="0.3">
      <c r="A5" s="11"/>
      <c r="B5" s="18"/>
      <c r="C5" s="18"/>
      <c r="D5" s="18"/>
      <c r="E5" s="18"/>
      <c r="F5" s="18"/>
      <c r="G5" s="18"/>
      <c r="H5" s="18"/>
      <c r="K5" s="13">
        <v>2021</v>
      </c>
      <c r="L5" s="14" t="s">
        <v>5</v>
      </c>
    </row>
    <row r="6" spans="1:12" s="8" customFormat="1" ht="19.5" customHeight="1" x14ac:dyDescent="0.3">
      <c r="A6" s="7"/>
      <c r="B6" s="24">
        <f t="array" ref="B6:H6">DaysAndWeeks+DATE(CalendarYear,1,1)-WEEKDAY(DATE(CalendarYear,1,1),(WeekStart="星期一")+1)+8</f>
        <v>44199</v>
      </c>
      <c r="C6" s="24">
        <v>44200</v>
      </c>
      <c r="D6" s="24">
        <v>44201</v>
      </c>
      <c r="E6" s="24">
        <v>44202</v>
      </c>
      <c r="F6" s="24">
        <v>44203</v>
      </c>
      <c r="G6" s="24">
        <v>44204</v>
      </c>
      <c r="H6" s="24">
        <v>44205</v>
      </c>
    </row>
    <row r="7" spans="1:12" s="12" customFormat="1" ht="48" customHeight="1" x14ac:dyDescent="0.3">
      <c r="A7" s="11"/>
      <c r="B7" s="19"/>
      <c r="C7" s="19"/>
      <c r="D7" s="19"/>
      <c r="E7" s="19"/>
      <c r="F7" s="19"/>
      <c r="G7" s="19"/>
      <c r="H7" s="19"/>
    </row>
    <row r="8" spans="1:12" s="8" customFormat="1" ht="19.5" customHeight="1" x14ac:dyDescent="0.3">
      <c r="A8" s="7"/>
      <c r="B8" s="23">
        <f t="array" ref="B8:H8">DaysAndWeeks+DATE(CalendarYear,1,1)-WEEKDAY(DATE(CalendarYear,1,1),(WeekStart="星期一")+1)+15</f>
        <v>44206</v>
      </c>
      <c r="C8" s="23">
        <v>44207</v>
      </c>
      <c r="D8" s="23">
        <v>44208</v>
      </c>
      <c r="E8" s="23">
        <v>44209</v>
      </c>
      <c r="F8" s="23">
        <v>44210</v>
      </c>
      <c r="G8" s="23">
        <v>44211</v>
      </c>
      <c r="H8" s="23">
        <v>44212</v>
      </c>
    </row>
    <row r="9" spans="1:12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12" s="8" customFormat="1" ht="19.5" customHeight="1" x14ac:dyDescent="0.3">
      <c r="A10" s="7"/>
      <c r="B10" s="24">
        <f t="array" ref="B10:H10">DaysAndWeeks+DATE(CalendarYear,1,1)-WEEKDAY(DATE(CalendarYear,1,1),(WeekStart="星期一")+1)+22</f>
        <v>44213</v>
      </c>
      <c r="C10" s="24">
        <v>44214</v>
      </c>
      <c r="D10" s="24">
        <v>44215</v>
      </c>
      <c r="E10" s="24">
        <v>44216</v>
      </c>
      <c r="F10" s="24">
        <v>44217</v>
      </c>
      <c r="G10" s="24">
        <v>44218</v>
      </c>
      <c r="H10" s="24">
        <v>44219</v>
      </c>
    </row>
    <row r="11" spans="1:12" s="12" customFormat="1" ht="48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12" s="8" customFormat="1" ht="19.5" customHeight="1" x14ac:dyDescent="0.3">
      <c r="A12" s="7"/>
      <c r="B12" s="23">
        <f t="array" ref="B12:H12">DaysAndWeeks+DATE(CalendarYear,1,1)-WEEKDAY(DATE(CalendarYear,1,1),(WeekStart="星期一")+1)+29</f>
        <v>44220</v>
      </c>
      <c r="C12" s="23">
        <v>44221</v>
      </c>
      <c r="D12" s="23">
        <v>44222</v>
      </c>
      <c r="E12" s="23">
        <v>44223</v>
      </c>
      <c r="F12" s="23">
        <v>44224</v>
      </c>
      <c r="G12" s="23">
        <v>44225</v>
      </c>
      <c r="H12" s="23">
        <v>44226</v>
      </c>
    </row>
    <row r="13" spans="1:12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12" s="8" customFormat="1" ht="19.5" customHeight="1" x14ac:dyDescent="0.3">
      <c r="A14" s="7"/>
      <c r="B14" s="24">
        <f t="array" ref="B14:C14">DaysAndWeeks+DATE(CalendarYear,1,1)-WEEKDAY(DATE(CalendarYear,1,1),(WeekStart="星期一")+1)+36</f>
        <v>44227</v>
      </c>
      <c r="C14" s="24">
        <v>44228</v>
      </c>
      <c r="D14" s="30" t="s">
        <v>0</v>
      </c>
      <c r="E14" s="30"/>
      <c r="F14" s="30"/>
      <c r="G14" s="30"/>
      <c r="H14" s="30"/>
    </row>
    <row r="15" spans="1:12" s="12" customFormat="1" ht="48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>
      <formula1>"星期日, 星期一"</formula1>
    </dataValidation>
    <dataValidation allowBlank="1" showInputMessage="1" showErrorMessage="1" prompt="在此工作簿中创建自定义的单月日历。使用此“1 月”工作表自定义年份以及所有月份的周开始日期。每月均位于单独的工作表上。" sqref="A1"/>
    <dataValidation allowBlank="1" showInputMessage="1" showErrorMessage="1" prompt="在下方单元格中输入年份" sqref="K4"/>
    <dataValidation allowBlank="1" showInputMessage="1" showErrorMessage="1" prompt="在下方单元格中选择周开始日期" sqref="L4"/>
    <dataValidation allowBlank="1" showInputMessage="1" showErrorMessage="1" prompt="在此单元格中输入年份" sqref="K5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根据单元格 K5 中输入的年份自动更新此单元格中的年份。下方的日历具有上个月和下个月的日期，字体底纹较浅。" sqref="B2:D2"/>
    <dataValidation allowBlank="1" showInputMessage="1" showErrorMessage="1" prompt="自动确定工作日" sqref="C3:H3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输入年份，并在下面的单元格中选择日历开始日期。这些日历设置单元格将不会打印" sqref="K3"/>
  </dataValidations>
  <printOptions horizontalCentered="1"/>
  <pageMargins left="0.25" right="0.25" top="0.5" bottom="0.5" header="0.3" footer="0.3"/>
  <pageSetup paperSize="9"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29" t="str">
        <f>CalendarYear&amp;"年"&amp;"2月 "</f>
        <v xml:space="preserve">2021年2月 </v>
      </c>
      <c r="C2" s="29"/>
      <c r="D2" s="29"/>
      <c r="E2" s="3"/>
      <c r="F2" s="3"/>
      <c r="G2" s="3"/>
      <c r="H2" s="4"/>
    </row>
    <row r="3" spans="1:9" s="6" customFormat="1" ht="19.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DaysAndWeeks+DATE(CalendarYear,2,1)-WEEKDAY(DATE(CalendarYear,2,1),(WeekStart="星期一")+1)+1</f>
        <v>44227</v>
      </c>
      <c r="C4" s="23">
        <v>44228</v>
      </c>
      <c r="D4" s="23">
        <v>44229</v>
      </c>
      <c r="E4" s="23">
        <v>44230</v>
      </c>
      <c r="F4" s="23">
        <v>44231</v>
      </c>
      <c r="G4" s="23">
        <v>44232</v>
      </c>
      <c r="H4" s="23">
        <v>44233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4">
        <f t="array" ref="B6:H6">DaysAndWeeks+DATE(CalendarYear,2,1)-WEEKDAY(DATE(CalendarYear,2,1),(WeekStart="星期一")+1)+8</f>
        <v>44234</v>
      </c>
      <c r="C6" s="24">
        <v>44235</v>
      </c>
      <c r="D6" s="24">
        <v>44236</v>
      </c>
      <c r="E6" s="24">
        <v>44237</v>
      </c>
      <c r="F6" s="24">
        <v>44238</v>
      </c>
      <c r="G6" s="24">
        <v>44239</v>
      </c>
      <c r="H6" s="24">
        <v>44240</v>
      </c>
    </row>
    <row r="7" spans="1:9" s="12" customFormat="1" ht="48" customHeight="1" x14ac:dyDescent="0.3">
      <c r="A7" s="11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3">
      <c r="A8" s="7"/>
      <c r="B8" s="23">
        <f t="array" ref="B8:H8">DaysAndWeeks+DATE(CalendarYear,2,1)-WEEKDAY(DATE(CalendarYear,2,1),(WeekStart="星期一")+1)+15</f>
        <v>44241</v>
      </c>
      <c r="C8" s="23">
        <v>44242</v>
      </c>
      <c r="D8" s="23">
        <v>44243</v>
      </c>
      <c r="E8" s="23">
        <v>44244</v>
      </c>
      <c r="F8" s="23">
        <v>44245</v>
      </c>
      <c r="G8" s="23">
        <v>44246</v>
      </c>
      <c r="H8" s="23">
        <v>44247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4">
        <f t="array" ref="B10:H10">DaysAndWeeks+DATE(CalendarYear,2,1)-WEEKDAY(DATE(CalendarYear,2,1),(WeekStart="星期一")+1)+22</f>
        <v>44248</v>
      </c>
      <c r="C10" s="24">
        <v>44249</v>
      </c>
      <c r="D10" s="24">
        <v>44250</v>
      </c>
      <c r="E10" s="24">
        <v>44251</v>
      </c>
      <c r="F10" s="24">
        <v>44252</v>
      </c>
      <c r="G10" s="24">
        <v>44253</v>
      </c>
      <c r="H10" s="24">
        <v>44254</v>
      </c>
    </row>
    <row r="11" spans="1:9" s="12" customFormat="1" ht="48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3">
      <c r="A12" s="7"/>
      <c r="B12" s="23">
        <f t="array" ref="B12:H12">DaysAndWeeks+DATE(CalendarYear,2,1)-WEEKDAY(DATE(CalendarYear,2,1),(WeekStart="星期一")+1)+29</f>
        <v>44255</v>
      </c>
      <c r="C12" s="23">
        <v>44256</v>
      </c>
      <c r="D12" s="23">
        <v>44257</v>
      </c>
      <c r="E12" s="23">
        <v>44258</v>
      </c>
      <c r="F12" s="23">
        <v>44259</v>
      </c>
      <c r="G12" s="23">
        <v>44260</v>
      </c>
      <c r="H12" s="23">
        <v>44261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4">
        <f t="array" ref="B14:C14">DaysAndWeeks+DATE(CalendarYear,2,1)-WEEKDAY(DATE(CalendarYear,2,1),(WeekStart="星期一")+1)+36</f>
        <v>44262</v>
      </c>
      <c r="C14" s="24">
        <v>44263</v>
      </c>
      <c r="D14" s="30" t="s">
        <v>0</v>
      </c>
      <c r="E14" s="30"/>
      <c r="F14" s="30"/>
      <c r="G14" s="30"/>
      <c r="H14" s="30"/>
    </row>
    <row r="15" spans="1:9" s="12" customFormat="1" ht="48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2 月日历" sqref="A1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3" t="str">
        <f>CalendarYear&amp;"年"&amp;"3月 "</f>
        <v xml:space="preserve">2021年3月 </v>
      </c>
      <c r="C2" s="33"/>
      <c r="D2" s="33"/>
      <c r="E2" s="3"/>
      <c r="F2" s="3"/>
      <c r="G2" s="3"/>
      <c r="H2" s="4"/>
    </row>
    <row r="3" spans="1:9" s="6" customFormat="1" ht="19.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DaysAndWeeks+DATE(CalendarYear,3,1)-WEEKDAY(DATE(CalendarYear,3,1),(WeekStart="星期一")+1)+1</f>
        <v>44255</v>
      </c>
      <c r="C4" s="23">
        <v>44256</v>
      </c>
      <c r="D4" s="23">
        <v>44257</v>
      </c>
      <c r="E4" s="23">
        <v>44258</v>
      </c>
      <c r="F4" s="23">
        <v>44259</v>
      </c>
      <c r="G4" s="23">
        <v>44260</v>
      </c>
      <c r="H4" s="23">
        <v>44261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7">
        <f t="array" ref="B6:H6">DaysAndWeeks+DATE(CalendarYear,3,1)-WEEKDAY(DATE(CalendarYear,3,1),(WeekStart="星期一")+1)+8</f>
        <v>44262</v>
      </c>
      <c r="C6" s="27">
        <v>44263</v>
      </c>
      <c r="D6" s="27">
        <v>44264</v>
      </c>
      <c r="E6" s="27">
        <v>44265</v>
      </c>
      <c r="F6" s="27">
        <v>44266</v>
      </c>
      <c r="G6" s="27">
        <v>44267</v>
      </c>
      <c r="H6" s="27">
        <v>44268</v>
      </c>
    </row>
    <row r="7" spans="1:9" s="12" customFormat="1" ht="48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">
      <c r="A8" s="7"/>
      <c r="B8" s="23">
        <f t="array" ref="B8:H8">DaysAndWeeks+DATE(CalendarYear,3,1)-WEEKDAY(DATE(CalendarYear,3,1),(WeekStart="星期一")+1)+15</f>
        <v>44269</v>
      </c>
      <c r="C8" s="23">
        <v>44270</v>
      </c>
      <c r="D8" s="23">
        <v>44271</v>
      </c>
      <c r="E8" s="23">
        <v>44272</v>
      </c>
      <c r="F8" s="23">
        <v>44273</v>
      </c>
      <c r="G8" s="23">
        <v>44274</v>
      </c>
      <c r="H8" s="23">
        <v>44275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7">
        <f t="array" ref="B10:H10">DaysAndWeeks+DATE(CalendarYear,3,1)-WEEKDAY(DATE(CalendarYear,3,1),(WeekStart="星期一")+1)+22</f>
        <v>44276</v>
      </c>
      <c r="C10" s="27">
        <v>44277</v>
      </c>
      <c r="D10" s="27">
        <v>44278</v>
      </c>
      <c r="E10" s="27">
        <v>44279</v>
      </c>
      <c r="F10" s="27">
        <v>44280</v>
      </c>
      <c r="G10" s="27">
        <v>44281</v>
      </c>
      <c r="H10" s="27">
        <v>44282</v>
      </c>
    </row>
    <row r="11" spans="1:9" s="12" customFormat="1" ht="48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">
      <c r="A12" s="7"/>
      <c r="B12" s="23">
        <f t="array" ref="B12:H12">DaysAndWeeks+DATE(CalendarYear,3,1)-WEEKDAY(DATE(CalendarYear,3,1),(WeekStart="星期一")+1)+29</f>
        <v>44283</v>
      </c>
      <c r="C12" s="23">
        <v>44284</v>
      </c>
      <c r="D12" s="23">
        <v>44285</v>
      </c>
      <c r="E12" s="23">
        <v>44286</v>
      </c>
      <c r="F12" s="23">
        <v>44287</v>
      </c>
      <c r="G12" s="23">
        <v>44288</v>
      </c>
      <c r="H12" s="23">
        <v>44289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7">
        <f t="array" ref="B14:C14">DaysAndWeeks+DATE(CalendarYear,3,1)-WEEKDAY(DATE(CalendarYear,3,1),(WeekStart="星期一")+1)+36</f>
        <v>44290</v>
      </c>
      <c r="C14" s="27">
        <v>44291</v>
      </c>
      <c r="D14" s="34" t="s">
        <v>0</v>
      </c>
      <c r="E14" s="34"/>
      <c r="F14" s="34"/>
      <c r="G14" s="34"/>
      <c r="H14" s="34"/>
    </row>
    <row r="15" spans="1:9" s="12" customFormat="1" ht="48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3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3" t="str">
        <f>CalendarYear&amp;"年"&amp;"4月 "</f>
        <v xml:space="preserve">2021年4月 </v>
      </c>
      <c r="C2" s="33"/>
      <c r="D2" s="33"/>
      <c r="E2" s="3"/>
      <c r="F2" s="3"/>
      <c r="G2" s="3"/>
      <c r="H2" s="4"/>
    </row>
    <row r="3" spans="1:9" s="6" customFormat="1" ht="19.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DaysAndWeeks+DATE(CalendarYear,4,1)-WEEKDAY(DATE(CalendarYear,4,1),(WeekStart="星期一")+1)+1</f>
        <v>44283</v>
      </c>
      <c r="C4" s="23">
        <v>44284</v>
      </c>
      <c r="D4" s="23">
        <v>44285</v>
      </c>
      <c r="E4" s="23">
        <v>44286</v>
      </c>
      <c r="F4" s="23">
        <v>44287</v>
      </c>
      <c r="G4" s="23">
        <v>44288</v>
      </c>
      <c r="H4" s="23">
        <v>44289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7">
        <f t="array" ref="B6:H6">DaysAndWeeks+DATE(CalendarYear,4,1)-WEEKDAY(DATE(CalendarYear,4,1),(WeekStart="星期一")+1)+8</f>
        <v>44290</v>
      </c>
      <c r="C6" s="27">
        <v>44291</v>
      </c>
      <c r="D6" s="27">
        <v>44292</v>
      </c>
      <c r="E6" s="27">
        <v>44293</v>
      </c>
      <c r="F6" s="27">
        <v>44294</v>
      </c>
      <c r="G6" s="27">
        <v>44295</v>
      </c>
      <c r="H6" s="27">
        <v>44296</v>
      </c>
    </row>
    <row r="7" spans="1:9" s="12" customFormat="1" ht="48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">
      <c r="A8" s="7"/>
      <c r="B8" s="23">
        <f t="array" ref="B8:H8">DaysAndWeeks+DATE(CalendarYear,4,1)-WEEKDAY(DATE(CalendarYear,4,1),(WeekStart="星期一")+1)+15</f>
        <v>44297</v>
      </c>
      <c r="C8" s="23">
        <v>44298</v>
      </c>
      <c r="D8" s="23">
        <v>44299</v>
      </c>
      <c r="E8" s="23">
        <v>44300</v>
      </c>
      <c r="F8" s="23">
        <v>44301</v>
      </c>
      <c r="G8" s="23">
        <v>44302</v>
      </c>
      <c r="H8" s="23">
        <v>44303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7">
        <f t="array" ref="B10:H10">DaysAndWeeks+DATE(CalendarYear,4,1)-WEEKDAY(DATE(CalendarYear,4,1),(WeekStart="星期一")+1)+22</f>
        <v>44304</v>
      </c>
      <c r="C10" s="27">
        <v>44305</v>
      </c>
      <c r="D10" s="27">
        <v>44306</v>
      </c>
      <c r="E10" s="27">
        <v>44307</v>
      </c>
      <c r="F10" s="27">
        <v>44308</v>
      </c>
      <c r="G10" s="27">
        <v>44309</v>
      </c>
      <c r="H10" s="27">
        <v>44310</v>
      </c>
    </row>
    <row r="11" spans="1:9" s="12" customFormat="1" ht="48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">
      <c r="A12" s="7"/>
      <c r="B12" s="23">
        <f t="array" ref="B12:H12">DaysAndWeeks+DATE(CalendarYear,4,1)-WEEKDAY(DATE(CalendarYear,4,1),(WeekStart="星期一")+1)+29</f>
        <v>44311</v>
      </c>
      <c r="C12" s="23">
        <v>44312</v>
      </c>
      <c r="D12" s="23">
        <v>44313</v>
      </c>
      <c r="E12" s="23">
        <v>44314</v>
      </c>
      <c r="F12" s="23">
        <v>44315</v>
      </c>
      <c r="G12" s="23">
        <v>44316</v>
      </c>
      <c r="H12" s="23">
        <v>44317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7">
        <f t="array" ref="B14:C14">DaysAndWeeks+DATE(CalendarYear,4,1)-WEEKDAY(DATE(CalendarYear,4,1),(WeekStart="星期一")+1)+36</f>
        <v>44318</v>
      </c>
      <c r="C14" s="27">
        <v>44319</v>
      </c>
      <c r="D14" s="34" t="s">
        <v>0</v>
      </c>
      <c r="E14" s="34"/>
      <c r="F14" s="34"/>
      <c r="G14" s="34"/>
      <c r="H14" s="34"/>
    </row>
    <row r="15" spans="1:9" s="12" customFormat="1" ht="48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4 月日历" sqref="A1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3" t="str">
        <f>CalendarYear&amp;"年"&amp;"5月 "</f>
        <v xml:space="preserve">2021年5月 </v>
      </c>
      <c r="C2" s="33"/>
      <c r="D2" s="33"/>
      <c r="E2" s="3"/>
      <c r="F2" s="3"/>
      <c r="G2" s="3"/>
      <c r="H2" s="4"/>
    </row>
    <row r="3" spans="1:9" s="6" customFormat="1" ht="19.5" customHeight="1" thickBot="1" x14ac:dyDescent="0.35">
      <c r="A3" s="1"/>
      <c r="B3" s="15" t="str">
        <f>WeekStart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DaysAndWeeks+DATE(CalendarYear,5,1)-WEEKDAY(DATE(CalendarYear,5,1),(WeekStart="星期一")+1)+1</f>
        <v>44311</v>
      </c>
      <c r="C4" s="23">
        <v>44312</v>
      </c>
      <c r="D4" s="23">
        <v>44313</v>
      </c>
      <c r="E4" s="23">
        <v>44314</v>
      </c>
      <c r="F4" s="23">
        <v>44315</v>
      </c>
      <c r="G4" s="23">
        <v>44316</v>
      </c>
      <c r="H4" s="23">
        <v>44317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7">
        <f t="array" ref="B6:H6">DaysAndWeeks+DATE(CalendarYear,5,1)-WEEKDAY(DATE(CalendarYear,5,1),(WeekStart="星期一")+1)+8</f>
        <v>44318</v>
      </c>
      <c r="C6" s="27">
        <v>44319</v>
      </c>
      <c r="D6" s="27">
        <v>44320</v>
      </c>
      <c r="E6" s="27">
        <v>44321</v>
      </c>
      <c r="F6" s="27">
        <v>44322</v>
      </c>
      <c r="G6" s="27">
        <v>44323</v>
      </c>
      <c r="H6" s="27">
        <v>44324</v>
      </c>
    </row>
    <row r="7" spans="1:9" s="12" customFormat="1" ht="48" customHeight="1" x14ac:dyDescent="0.3">
      <c r="A7" s="11"/>
      <c r="B7" s="22"/>
      <c r="C7" s="22"/>
      <c r="D7" s="22"/>
      <c r="E7" s="22"/>
      <c r="F7" s="22"/>
      <c r="G7" s="22"/>
      <c r="H7" s="22"/>
    </row>
    <row r="8" spans="1:9" s="8" customFormat="1" ht="19.5" customHeight="1" x14ac:dyDescent="0.3">
      <c r="A8" s="7"/>
      <c r="B8" s="23">
        <f t="array" ref="B8:H8">DaysAndWeeks+DATE(CalendarYear,5,1)-WEEKDAY(DATE(CalendarYear,5,1),(WeekStart="星期一")+1)+15</f>
        <v>44325</v>
      </c>
      <c r="C8" s="23">
        <v>44326</v>
      </c>
      <c r="D8" s="23">
        <v>44327</v>
      </c>
      <c r="E8" s="23">
        <v>44328</v>
      </c>
      <c r="F8" s="23">
        <v>44329</v>
      </c>
      <c r="G8" s="23">
        <v>44330</v>
      </c>
      <c r="H8" s="23">
        <v>44331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7">
        <f t="array" ref="B10:H10">DaysAndWeeks+DATE(CalendarYear,5,1)-WEEKDAY(DATE(CalendarYear,5,1),(WeekStart="星期一")+1)+22</f>
        <v>44332</v>
      </c>
      <c r="C10" s="27">
        <v>44333</v>
      </c>
      <c r="D10" s="27">
        <v>44334</v>
      </c>
      <c r="E10" s="27">
        <v>44335</v>
      </c>
      <c r="F10" s="27">
        <v>44336</v>
      </c>
      <c r="G10" s="27">
        <v>44337</v>
      </c>
      <c r="H10" s="27">
        <v>44338</v>
      </c>
    </row>
    <row r="11" spans="1:9" s="12" customFormat="1" ht="48" customHeight="1" x14ac:dyDescent="0.3">
      <c r="A11" s="11"/>
      <c r="B11" s="22"/>
      <c r="C11" s="22"/>
      <c r="D11" s="22"/>
      <c r="E11" s="22"/>
      <c r="F11" s="22"/>
      <c r="G11" s="22"/>
      <c r="H11" s="22"/>
    </row>
    <row r="12" spans="1:9" s="8" customFormat="1" ht="19.5" customHeight="1" x14ac:dyDescent="0.3">
      <c r="A12" s="7"/>
      <c r="B12" s="23">
        <f t="array" ref="B12:H12">DaysAndWeeks+DATE(CalendarYear,5,1)-WEEKDAY(DATE(CalendarYear,5,1),(WeekStart="星期一")+1)+29</f>
        <v>44339</v>
      </c>
      <c r="C12" s="23">
        <v>44340</v>
      </c>
      <c r="D12" s="23">
        <v>44341</v>
      </c>
      <c r="E12" s="23">
        <v>44342</v>
      </c>
      <c r="F12" s="23">
        <v>44343</v>
      </c>
      <c r="G12" s="23">
        <v>44344</v>
      </c>
      <c r="H12" s="23">
        <v>44345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7">
        <f t="array" ref="B14:C14">DaysAndWeeks+DATE(CalendarYear,5,1)-WEEKDAY(DATE(CalendarYear,5,1),(WeekStart="星期一")+1)+36</f>
        <v>44346</v>
      </c>
      <c r="C14" s="27">
        <v>44347</v>
      </c>
      <c r="D14" s="34" t="s">
        <v>0</v>
      </c>
      <c r="E14" s="34"/>
      <c r="F14" s="34"/>
      <c r="G14" s="34"/>
      <c r="H14" s="34"/>
    </row>
    <row r="15" spans="1:9" s="12" customFormat="1" ht="48" customHeight="1" x14ac:dyDescent="0.3">
      <c r="A15" s="11"/>
      <c r="B15" s="22"/>
      <c r="C15" s="22"/>
      <c r="D15" s="35"/>
      <c r="E15" s="35"/>
      <c r="F15" s="35"/>
      <c r="G15" s="35"/>
      <c r="H15" s="35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5 月日历" sqref="A1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6" t="str">
        <f>CalendarYear&amp;"年"&amp;"6月 "</f>
        <v xml:space="preserve">2021年6月 </v>
      </c>
      <c r="C2" s="36"/>
      <c r="D2" s="36"/>
      <c r="E2" s="3"/>
      <c r="F2" s="3"/>
      <c r="G2" s="3"/>
      <c r="H2" s="4"/>
    </row>
    <row r="3" spans="1:9" s="6" customFormat="1" ht="19.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DaysAndWeeks+DATE(CalendarYear,6,1)-WEEKDAY(DATE(CalendarYear,6,1),(WeekStart="星期一")+1)+1</f>
        <v>44346</v>
      </c>
      <c r="C4" s="23">
        <v>44347</v>
      </c>
      <c r="D4" s="23">
        <v>44348</v>
      </c>
      <c r="E4" s="23">
        <v>44349</v>
      </c>
      <c r="F4" s="23">
        <v>44350</v>
      </c>
      <c r="G4" s="23">
        <v>44351</v>
      </c>
      <c r="H4" s="23">
        <v>44352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6">
        <f t="array" ref="B6:H6">DaysAndWeeks+DATE(CalendarYear,6,1)-WEEKDAY(DATE(CalendarYear,6,1),(WeekStart="星期一")+1)+8</f>
        <v>44353</v>
      </c>
      <c r="C6" s="26">
        <v>44354</v>
      </c>
      <c r="D6" s="26">
        <v>44355</v>
      </c>
      <c r="E6" s="26">
        <v>44356</v>
      </c>
      <c r="F6" s="26">
        <v>44357</v>
      </c>
      <c r="G6" s="26">
        <v>44358</v>
      </c>
      <c r="H6" s="26">
        <v>44359</v>
      </c>
    </row>
    <row r="7" spans="1:9" s="12" customFormat="1" ht="48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" customHeight="1" x14ac:dyDescent="0.3">
      <c r="A8" s="7"/>
      <c r="B8" s="23">
        <f t="array" ref="B8:H8">DaysAndWeeks+DATE(CalendarYear,6,1)-WEEKDAY(DATE(CalendarYear,6,1),(WeekStart="星期一")+1)+15</f>
        <v>44360</v>
      </c>
      <c r="C8" s="23">
        <v>44361</v>
      </c>
      <c r="D8" s="23">
        <v>44362</v>
      </c>
      <c r="E8" s="23">
        <v>44363</v>
      </c>
      <c r="F8" s="23">
        <v>44364</v>
      </c>
      <c r="G8" s="23">
        <v>44365</v>
      </c>
      <c r="H8" s="23">
        <v>44366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6">
        <f t="array" ref="B10:H10">DaysAndWeeks+DATE(CalendarYear,6,1)-WEEKDAY(DATE(CalendarYear,6,1),(WeekStart="星期一")+1)+22</f>
        <v>44367</v>
      </c>
      <c r="C10" s="26">
        <v>44368</v>
      </c>
      <c r="D10" s="26">
        <v>44369</v>
      </c>
      <c r="E10" s="26">
        <v>44370</v>
      </c>
      <c r="F10" s="26">
        <v>44371</v>
      </c>
      <c r="G10" s="26">
        <v>44372</v>
      </c>
      <c r="H10" s="26">
        <v>44373</v>
      </c>
    </row>
    <row r="11" spans="1:9" s="12" customFormat="1" ht="48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" customHeight="1" x14ac:dyDescent="0.3">
      <c r="A12" s="7"/>
      <c r="B12" s="23">
        <f t="array" ref="B12:H12">DaysAndWeeks+DATE(CalendarYear,6,1)-WEEKDAY(DATE(CalendarYear,6,1),(WeekStart="星期一")+1)+29</f>
        <v>44374</v>
      </c>
      <c r="C12" s="23">
        <v>44375</v>
      </c>
      <c r="D12" s="23">
        <v>44376</v>
      </c>
      <c r="E12" s="23">
        <v>44377</v>
      </c>
      <c r="F12" s="23">
        <v>44378</v>
      </c>
      <c r="G12" s="23">
        <v>44379</v>
      </c>
      <c r="H12" s="23">
        <v>44380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6">
        <f t="array" ref="B14:C14">DaysAndWeeks+DATE(CalendarYear,6,1)-WEEKDAY(DATE(CalendarYear,6,1),(WeekStart="星期一")+1)+36</f>
        <v>44381</v>
      </c>
      <c r="C14" s="26">
        <v>44382</v>
      </c>
      <c r="D14" s="37" t="s">
        <v>0</v>
      </c>
      <c r="E14" s="37"/>
      <c r="F14" s="37"/>
      <c r="G14" s="37"/>
      <c r="H14" s="37"/>
    </row>
    <row r="15" spans="1:9" s="12" customFormat="1" ht="48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6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6" t="str">
        <f>CalendarYear&amp;"年"&amp;"7月 "</f>
        <v xml:space="preserve">2021年7月 </v>
      </c>
      <c r="C2" s="36"/>
      <c r="D2" s="36"/>
      <c r="E2" s="3"/>
      <c r="F2" s="3"/>
      <c r="G2" s="3"/>
      <c r="H2" s="4"/>
    </row>
    <row r="3" spans="1:9" s="6" customFormat="1" ht="19.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DaysAndWeeks+DATE(CalendarYear,7,1)-WEEKDAY(DATE(CalendarYear,7,1),(WeekStart="星期一")+1)+1</f>
        <v>44374</v>
      </c>
      <c r="C4" s="23">
        <v>44375</v>
      </c>
      <c r="D4" s="23">
        <v>44376</v>
      </c>
      <c r="E4" s="23">
        <v>44377</v>
      </c>
      <c r="F4" s="23">
        <v>44378</v>
      </c>
      <c r="G4" s="23">
        <v>44379</v>
      </c>
      <c r="H4" s="23">
        <v>44380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6">
        <f t="array" ref="B6:H6">DaysAndWeeks+DATE(CalendarYear,7,1)-WEEKDAY(DATE(CalendarYear,7,1),(WeekStart="星期一")+1)+8</f>
        <v>44381</v>
      </c>
      <c r="C6" s="26">
        <v>44382</v>
      </c>
      <c r="D6" s="26">
        <v>44383</v>
      </c>
      <c r="E6" s="26">
        <v>44384</v>
      </c>
      <c r="F6" s="26">
        <v>44385</v>
      </c>
      <c r="G6" s="26">
        <v>44386</v>
      </c>
      <c r="H6" s="26">
        <v>44387</v>
      </c>
    </row>
    <row r="7" spans="1:9" s="12" customFormat="1" ht="48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" customHeight="1" x14ac:dyDescent="0.3">
      <c r="A8" s="7"/>
      <c r="B8" s="23">
        <f t="array" ref="B8:H8">DaysAndWeeks+DATE(CalendarYear,7,1)-WEEKDAY(DATE(CalendarYear,7,1),(WeekStart="星期一")+1)+15</f>
        <v>44388</v>
      </c>
      <c r="C8" s="23">
        <v>44389</v>
      </c>
      <c r="D8" s="23">
        <v>44390</v>
      </c>
      <c r="E8" s="23">
        <v>44391</v>
      </c>
      <c r="F8" s="23">
        <v>44392</v>
      </c>
      <c r="G8" s="23">
        <v>44393</v>
      </c>
      <c r="H8" s="23">
        <v>44394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6">
        <f t="array" ref="B10:H10">DaysAndWeeks+DATE(CalendarYear,7,1)-WEEKDAY(DATE(CalendarYear,7,1),(WeekStart="星期一")+1)+22</f>
        <v>44395</v>
      </c>
      <c r="C10" s="26">
        <v>44396</v>
      </c>
      <c r="D10" s="26">
        <v>44397</v>
      </c>
      <c r="E10" s="26">
        <v>44398</v>
      </c>
      <c r="F10" s="26">
        <v>44399</v>
      </c>
      <c r="G10" s="26">
        <v>44400</v>
      </c>
      <c r="H10" s="26">
        <v>44401</v>
      </c>
    </row>
    <row r="11" spans="1:9" s="12" customFormat="1" ht="48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" customHeight="1" x14ac:dyDescent="0.3">
      <c r="A12" s="7"/>
      <c r="B12" s="23">
        <f t="array" ref="B12:H12">DaysAndWeeks+DATE(CalendarYear,7,1)-WEEKDAY(DATE(CalendarYear,7,1),(WeekStart="星期一")+1)+29</f>
        <v>44402</v>
      </c>
      <c r="C12" s="23">
        <v>44403</v>
      </c>
      <c r="D12" s="23">
        <v>44404</v>
      </c>
      <c r="E12" s="23">
        <v>44405</v>
      </c>
      <c r="F12" s="23">
        <v>44406</v>
      </c>
      <c r="G12" s="23">
        <v>44407</v>
      </c>
      <c r="H12" s="23">
        <v>44408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6">
        <f t="array" ref="B14:C14">DaysAndWeeks+DATE(CalendarYear,7,1)-WEEKDAY(DATE(CalendarYear,7,1),(WeekStart="星期一")+1)+36</f>
        <v>44409</v>
      </c>
      <c r="C14" s="26">
        <v>44410</v>
      </c>
      <c r="D14" s="37" t="s">
        <v>0</v>
      </c>
      <c r="E14" s="37"/>
      <c r="F14" s="37"/>
      <c r="G14" s="37"/>
      <c r="H14" s="37"/>
    </row>
    <row r="15" spans="1:9" s="12" customFormat="1" ht="48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7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6" t="str">
        <f>CalendarYear&amp;"年"&amp;"8月 "</f>
        <v xml:space="preserve">2021年8月 </v>
      </c>
      <c r="C2" s="36"/>
      <c r="D2" s="36"/>
      <c r="E2" s="3"/>
      <c r="F2" s="3"/>
      <c r="G2" s="3"/>
      <c r="H2" s="4"/>
    </row>
    <row r="3" spans="1:9" s="6" customFormat="1" ht="19.5" customHeight="1" thickBot="1" x14ac:dyDescent="0.35">
      <c r="A3" s="1"/>
      <c r="B3" s="16" t="str">
        <f>WeekStart</f>
        <v>星期日</v>
      </c>
      <c r="C3" s="16" t="str">
        <f t="shared" ref="C3:H3" si="0">TEXT(C4,"aaaa")</f>
        <v>星期一</v>
      </c>
      <c r="D3" s="16" t="str">
        <f t="shared" si="0"/>
        <v>星期二</v>
      </c>
      <c r="E3" s="16" t="str">
        <f t="shared" si="0"/>
        <v>星期三</v>
      </c>
      <c r="F3" s="16" t="str">
        <f t="shared" si="0"/>
        <v>星期四</v>
      </c>
      <c r="G3" s="16" t="str">
        <f t="shared" si="0"/>
        <v>星期五</v>
      </c>
      <c r="H3" s="16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DaysAndWeeks+DATE(CalendarYear,8,1)-WEEKDAY(DATE(CalendarYear,8,1),(WeekStart="星期一")+1)+1</f>
        <v>44409</v>
      </c>
      <c r="C4" s="23">
        <v>44410</v>
      </c>
      <c r="D4" s="23">
        <v>44411</v>
      </c>
      <c r="E4" s="23">
        <v>44412</v>
      </c>
      <c r="F4" s="23">
        <v>44413</v>
      </c>
      <c r="G4" s="23">
        <v>44414</v>
      </c>
      <c r="H4" s="23">
        <v>44415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6">
        <f t="array" ref="B6:H6">DaysAndWeeks+DATE(CalendarYear,8,1)-WEEKDAY(DATE(CalendarYear,8,1),(WeekStart="星期一")+1)+8</f>
        <v>44416</v>
      </c>
      <c r="C6" s="26">
        <v>44417</v>
      </c>
      <c r="D6" s="26">
        <v>44418</v>
      </c>
      <c r="E6" s="26">
        <v>44419</v>
      </c>
      <c r="F6" s="26">
        <v>44420</v>
      </c>
      <c r="G6" s="26">
        <v>44421</v>
      </c>
      <c r="H6" s="26">
        <v>44422</v>
      </c>
    </row>
    <row r="7" spans="1:9" s="12" customFormat="1" ht="48" customHeight="1" x14ac:dyDescent="0.3">
      <c r="A7" s="11"/>
      <c r="B7" s="21"/>
      <c r="C7" s="21"/>
      <c r="D7" s="21"/>
      <c r="E7" s="21"/>
      <c r="F7" s="21"/>
      <c r="G7" s="21"/>
      <c r="H7" s="21"/>
    </row>
    <row r="8" spans="1:9" s="8" customFormat="1" ht="19.5" customHeight="1" x14ac:dyDescent="0.3">
      <c r="A8" s="7"/>
      <c r="B8" s="23">
        <f t="array" ref="B8:H8">DaysAndWeeks+DATE(CalendarYear,8,1)-WEEKDAY(DATE(CalendarYear,8,1),(WeekStart="星期一")+1)+15</f>
        <v>44423</v>
      </c>
      <c r="C8" s="23">
        <v>44424</v>
      </c>
      <c r="D8" s="23">
        <v>44425</v>
      </c>
      <c r="E8" s="23">
        <v>44426</v>
      </c>
      <c r="F8" s="23">
        <v>44427</v>
      </c>
      <c r="G8" s="23">
        <v>44428</v>
      </c>
      <c r="H8" s="23">
        <v>44429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6">
        <f t="array" ref="B10:H10">DaysAndWeeks+DATE(CalendarYear,8,1)-WEEKDAY(DATE(CalendarYear,8,1),(WeekStart="星期一")+1)+22</f>
        <v>44430</v>
      </c>
      <c r="C10" s="26">
        <v>44431</v>
      </c>
      <c r="D10" s="26">
        <v>44432</v>
      </c>
      <c r="E10" s="26">
        <v>44433</v>
      </c>
      <c r="F10" s="26">
        <v>44434</v>
      </c>
      <c r="G10" s="26">
        <v>44435</v>
      </c>
      <c r="H10" s="26">
        <v>44436</v>
      </c>
    </row>
    <row r="11" spans="1:9" s="12" customFormat="1" ht="48" customHeight="1" x14ac:dyDescent="0.3">
      <c r="A11" s="11"/>
      <c r="B11" s="21"/>
      <c r="C11" s="21"/>
      <c r="D11" s="21"/>
      <c r="E11" s="21"/>
      <c r="F11" s="21"/>
      <c r="G11" s="21"/>
      <c r="H11" s="21"/>
    </row>
    <row r="12" spans="1:9" s="8" customFormat="1" ht="19.5" customHeight="1" x14ac:dyDescent="0.3">
      <c r="A12" s="7"/>
      <c r="B12" s="23">
        <f t="array" ref="B12:H12">DaysAndWeeks+DATE(CalendarYear,8,1)-WEEKDAY(DATE(CalendarYear,8,1),(WeekStart="星期一")+1)+29</f>
        <v>44437</v>
      </c>
      <c r="C12" s="23">
        <v>44438</v>
      </c>
      <c r="D12" s="23">
        <v>44439</v>
      </c>
      <c r="E12" s="23">
        <v>44440</v>
      </c>
      <c r="F12" s="23">
        <v>44441</v>
      </c>
      <c r="G12" s="23">
        <v>44442</v>
      </c>
      <c r="H12" s="23">
        <v>44443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6">
        <f t="array" ref="B14:C14">DaysAndWeeks+DATE(CalendarYear,8,1)-WEEKDAY(DATE(CalendarYear,8,1),(WeekStart="星期一")+1)+36</f>
        <v>44444</v>
      </c>
      <c r="C14" s="26">
        <v>44445</v>
      </c>
      <c r="D14" s="37" t="s">
        <v>0</v>
      </c>
      <c r="E14" s="37"/>
      <c r="F14" s="37"/>
      <c r="G14" s="37"/>
      <c r="H14" s="37"/>
    </row>
    <row r="15" spans="1:9" s="12" customFormat="1" ht="48" customHeight="1" x14ac:dyDescent="0.3">
      <c r="A15" s="11"/>
      <c r="B15" s="21"/>
      <c r="C15" s="21"/>
      <c r="D15" s="38"/>
      <c r="E15" s="38"/>
      <c r="F15" s="38"/>
      <c r="G15" s="38"/>
      <c r="H15" s="38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8 月日历" sqref="A1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9" t="str">
        <f>CalendarYear&amp;"年"&amp;"9月 "</f>
        <v xml:space="preserve">2021年9月 </v>
      </c>
      <c r="C2" s="39"/>
      <c r="D2" s="39"/>
      <c r="E2" s="3"/>
      <c r="F2" s="3"/>
      <c r="G2" s="3"/>
      <c r="H2" s="4"/>
    </row>
    <row r="3" spans="1:9" s="6" customFormat="1" ht="19.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DaysAndWeeks+DATE(CalendarYear,9,1)-WEEKDAY(DATE(CalendarYear,9,1),(WeekStart="星期一")+1)+1</f>
        <v>44437</v>
      </c>
      <c r="C4" s="23">
        <v>44438</v>
      </c>
      <c r="D4" s="23">
        <v>44439</v>
      </c>
      <c r="E4" s="23">
        <v>44440</v>
      </c>
      <c r="F4" s="23">
        <v>44441</v>
      </c>
      <c r="G4" s="23">
        <v>44442</v>
      </c>
      <c r="H4" s="23">
        <v>44443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5">
        <f t="array" ref="B6:H6">DaysAndWeeks+DATE(CalendarYear,9,1)-WEEKDAY(DATE(CalendarYear,9,1),(WeekStart="星期一")+1)+8</f>
        <v>44444</v>
      </c>
      <c r="C6" s="25">
        <v>44445</v>
      </c>
      <c r="D6" s="25">
        <v>44446</v>
      </c>
      <c r="E6" s="25">
        <v>44447</v>
      </c>
      <c r="F6" s="25">
        <v>44448</v>
      </c>
      <c r="G6" s="25">
        <v>44449</v>
      </c>
      <c r="H6" s="25">
        <v>44450</v>
      </c>
    </row>
    <row r="7" spans="1:9" s="12" customFormat="1" ht="48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">
      <c r="A8" s="7"/>
      <c r="B8" s="23">
        <f t="array" ref="B8:H8">DaysAndWeeks+DATE(CalendarYear,9,1)-WEEKDAY(DATE(CalendarYear,9,1),(WeekStart="星期一")+1)+15</f>
        <v>44451</v>
      </c>
      <c r="C8" s="23">
        <v>44452</v>
      </c>
      <c r="D8" s="23">
        <v>44453</v>
      </c>
      <c r="E8" s="23">
        <v>44454</v>
      </c>
      <c r="F8" s="23">
        <v>44455</v>
      </c>
      <c r="G8" s="23">
        <v>44456</v>
      </c>
      <c r="H8" s="23">
        <v>44457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5">
        <f t="array" ref="B10:H10">DaysAndWeeks+DATE(CalendarYear,9,1)-WEEKDAY(DATE(CalendarYear,9,1),(WeekStart="星期一")+1)+22</f>
        <v>44458</v>
      </c>
      <c r="C10" s="25">
        <v>44459</v>
      </c>
      <c r="D10" s="25">
        <v>44460</v>
      </c>
      <c r="E10" s="25">
        <v>44461</v>
      </c>
      <c r="F10" s="25">
        <v>44462</v>
      </c>
      <c r="G10" s="25">
        <v>44463</v>
      </c>
      <c r="H10" s="25">
        <v>44464</v>
      </c>
    </row>
    <row r="11" spans="1:9" s="12" customFormat="1" ht="48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">
      <c r="A12" s="7"/>
      <c r="B12" s="23">
        <f t="array" ref="B12:H12">DaysAndWeeks+DATE(CalendarYear,9,1)-WEEKDAY(DATE(CalendarYear,9,1),(WeekStart="星期一")+1)+29</f>
        <v>44465</v>
      </c>
      <c r="C12" s="23">
        <v>44466</v>
      </c>
      <c r="D12" s="23">
        <v>44467</v>
      </c>
      <c r="E12" s="23">
        <v>44468</v>
      </c>
      <c r="F12" s="23">
        <v>44469</v>
      </c>
      <c r="G12" s="23">
        <v>44470</v>
      </c>
      <c r="H12" s="23">
        <v>44471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5">
        <f t="array" ref="B14:C14">DaysAndWeeks+DATE(CalendarYear,9,1)-WEEKDAY(DATE(CalendarYear,9,1),(WeekStart="星期一")+1)+36</f>
        <v>44472</v>
      </c>
      <c r="C14" s="25">
        <v>44473</v>
      </c>
      <c r="D14" s="40" t="s">
        <v>0</v>
      </c>
      <c r="E14" s="40"/>
      <c r="F14" s="40"/>
      <c r="G14" s="40"/>
      <c r="H14" s="40"/>
    </row>
    <row r="15" spans="1:9" s="12" customFormat="1" ht="48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9 月日历" sqref="A1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9" t="str">
        <f>CalendarYear&amp;"年"&amp;"10月 "</f>
        <v xml:space="preserve">2021年10月 </v>
      </c>
      <c r="C2" s="39"/>
      <c r="D2" s="39"/>
      <c r="E2" s="3"/>
      <c r="F2" s="3"/>
      <c r="G2" s="3"/>
      <c r="H2" s="4"/>
    </row>
    <row r="3" spans="1:9" s="6" customFormat="1" ht="19.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DaysAndWeeks+DATE(CalendarYear,10,1)-WEEKDAY(DATE(CalendarYear,10,1),(WeekStart="星期一")+1)+1</f>
        <v>44465</v>
      </c>
      <c r="C4" s="23">
        <v>44466</v>
      </c>
      <c r="D4" s="23">
        <v>44467</v>
      </c>
      <c r="E4" s="23">
        <v>44468</v>
      </c>
      <c r="F4" s="23">
        <v>44469</v>
      </c>
      <c r="G4" s="23">
        <v>44470</v>
      </c>
      <c r="H4" s="23">
        <v>44471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5">
        <f t="array" ref="B6:H6">DaysAndWeeks+DATE(CalendarYear,10,1)-WEEKDAY(DATE(CalendarYear,10,1),(WeekStart="星期一")+1)+8</f>
        <v>44472</v>
      </c>
      <c r="C6" s="25">
        <v>44473</v>
      </c>
      <c r="D6" s="25">
        <v>44474</v>
      </c>
      <c r="E6" s="25">
        <v>44475</v>
      </c>
      <c r="F6" s="25">
        <v>44476</v>
      </c>
      <c r="G6" s="25">
        <v>44477</v>
      </c>
      <c r="H6" s="25">
        <v>44478</v>
      </c>
    </row>
    <row r="7" spans="1:9" s="12" customFormat="1" ht="48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">
      <c r="A8" s="7"/>
      <c r="B8" s="23">
        <f t="array" ref="B8:H8">DaysAndWeeks+DATE(CalendarYear,10,1)-WEEKDAY(DATE(CalendarYear,10,1),(WeekStart="星期一")+1)+15</f>
        <v>44479</v>
      </c>
      <c r="C8" s="23">
        <v>44480</v>
      </c>
      <c r="D8" s="23">
        <v>44481</v>
      </c>
      <c r="E8" s="23">
        <v>44482</v>
      </c>
      <c r="F8" s="23">
        <v>44483</v>
      </c>
      <c r="G8" s="23">
        <v>44484</v>
      </c>
      <c r="H8" s="23">
        <v>44485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5">
        <f t="array" ref="B10:H10">DaysAndWeeks+DATE(CalendarYear,10,1)-WEEKDAY(DATE(CalendarYear,10,1),(WeekStart="星期一")+1)+22</f>
        <v>44486</v>
      </c>
      <c r="C10" s="25">
        <v>44487</v>
      </c>
      <c r="D10" s="25">
        <v>44488</v>
      </c>
      <c r="E10" s="25">
        <v>44489</v>
      </c>
      <c r="F10" s="25">
        <v>44490</v>
      </c>
      <c r="G10" s="25">
        <v>44491</v>
      </c>
      <c r="H10" s="25">
        <v>44492</v>
      </c>
    </row>
    <row r="11" spans="1:9" s="12" customFormat="1" ht="48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">
      <c r="A12" s="7"/>
      <c r="B12" s="23">
        <f t="array" ref="B12:H12">DaysAndWeeks+DATE(CalendarYear,10,1)-WEEKDAY(DATE(CalendarYear,10,1),(WeekStart="星期一")+1)+29</f>
        <v>44493</v>
      </c>
      <c r="C12" s="23">
        <v>44494</v>
      </c>
      <c r="D12" s="23">
        <v>44495</v>
      </c>
      <c r="E12" s="23">
        <v>44496</v>
      </c>
      <c r="F12" s="23">
        <v>44497</v>
      </c>
      <c r="G12" s="23">
        <v>44498</v>
      </c>
      <c r="H12" s="23">
        <v>44499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5">
        <f t="array" ref="B14:C14">DaysAndWeeks+DATE(CalendarYear,10,1)-WEEKDAY(DATE(CalendarYear,10,1),(WeekStart="星期一")+1)+36</f>
        <v>44500</v>
      </c>
      <c r="C14" s="25">
        <v>44501</v>
      </c>
      <c r="D14" s="40" t="s">
        <v>0</v>
      </c>
      <c r="E14" s="40"/>
      <c r="F14" s="40"/>
      <c r="G14" s="40"/>
      <c r="H14" s="40"/>
    </row>
    <row r="15" spans="1:9" s="12" customFormat="1" ht="48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10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0" width="10.6640625" style="1" customWidth="1"/>
    <col min="11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39" t="str">
        <f>CalendarYear&amp;"年"&amp;"11月 "</f>
        <v xml:space="preserve">2021年11月 </v>
      </c>
      <c r="C2" s="39"/>
      <c r="D2" s="39"/>
      <c r="E2" s="3"/>
      <c r="F2" s="3"/>
      <c r="G2" s="3"/>
      <c r="H2" s="4"/>
    </row>
    <row r="3" spans="1:9" s="6" customFormat="1" ht="19.5" customHeight="1" thickBot="1" x14ac:dyDescent="0.35">
      <c r="A3" s="1"/>
      <c r="B3" s="17" t="str">
        <f>WeekStart</f>
        <v>星期日</v>
      </c>
      <c r="C3" s="17" t="str">
        <f t="shared" ref="C3:H3" si="0">TEXT(C4,"aaaa")</f>
        <v>星期一</v>
      </c>
      <c r="D3" s="17" t="str">
        <f t="shared" si="0"/>
        <v>星期二</v>
      </c>
      <c r="E3" s="17" t="str">
        <f t="shared" si="0"/>
        <v>星期三</v>
      </c>
      <c r="F3" s="17" t="str">
        <f t="shared" si="0"/>
        <v>星期四</v>
      </c>
      <c r="G3" s="17" t="str">
        <f t="shared" si="0"/>
        <v>星期五</v>
      </c>
      <c r="H3" s="17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DaysAndWeeks+DATE(CalendarYear,11,1)-WEEKDAY(DATE(CalendarYear,11,1),(WeekStart="星期一")+1)+1</f>
        <v>44500</v>
      </c>
      <c r="C4" s="23">
        <v>44501</v>
      </c>
      <c r="D4" s="23">
        <v>44502</v>
      </c>
      <c r="E4" s="23">
        <v>44503</v>
      </c>
      <c r="F4" s="23">
        <v>44504</v>
      </c>
      <c r="G4" s="23">
        <v>44505</v>
      </c>
      <c r="H4" s="23">
        <v>44506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5">
        <f t="array" ref="B6:H6">DaysAndWeeks+DATE(CalendarYear,11,1)-WEEKDAY(DATE(CalendarYear,11,1),(WeekStart="星期一")+1)+8</f>
        <v>44507</v>
      </c>
      <c r="C6" s="25">
        <v>44508</v>
      </c>
      <c r="D6" s="25">
        <v>44509</v>
      </c>
      <c r="E6" s="25">
        <v>44510</v>
      </c>
      <c r="F6" s="25">
        <v>44511</v>
      </c>
      <c r="G6" s="25">
        <v>44512</v>
      </c>
      <c r="H6" s="25">
        <v>44513</v>
      </c>
    </row>
    <row r="7" spans="1:9" s="12" customFormat="1" ht="48" customHeight="1" x14ac:dyDescent="0.3">
      <c r="A7" s="11"/>
      <c r="B7" s="20"/>
      <c r="C7" s="20"/>
      <c r="D7" s="20"/>
      <c r="E7" s="20"/>
      <c r="F7" s="20"/>
      <c r="G7" s="20"/>
      <c r="H7" s="20"/>
    </row>
    <row r="8" spans="1:9" s="8" customFormat="1" ht="19.5" customHeight="1" x14ac:dyDescent="0.3">
      <c r="A8" s="7"/>
      <c r="B8" s="23">
        <f t="array" ref="B8:H8">DaysAndWeeks+DATE(CalendarYear,11,1)-WEEKDAY(DATE(CalendarYear,11,1),(WeekStart="星期一")+1)+15</f>
        <v>44514</v>
      </c>
      <c r="C8" s="23">
        <v>44515</v>
      </c>
      <c r="D8" s="23">
        <v>44516</v>
      </c>
      <c r="E8" s="23">
        <v>44517</v>
      </c>
      <c r="F8" s="23">
        <v>44518</v>
      </c>
      <c r="G8" s="23">
        <v>44519</v>
      </c>
      <c r="H8" s="23">
        <v>44520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5">
        <f t="array" ref="B10:H10">DaysAndWeeks+DATE(CalendarYear,11,1)-WEEKDAY(DATE(CalendarYear,11,1),(WeekStart="星期一")+1)+22</f>
        <v>44521</v>
      </c>
      <c r="C10" s="25">
        <v>44522</v>
      </c>
      <c r="D10" s="25">
        <v>44523</v>
      </c>
      <c r="E10" s="25">
        <v>44524</v>
      </c>
      <c r="F10" s="25">
        <v>44525</v>
      </c>
      <c r="G10" s="25">
        <v>44526</v>
      </c>
      <c r="H10" s="25">
        <v>44527</v>
      </c>
    </row>
    <row r="11" spans="1:9" s="12" customFormat="1" ht="48" customHeight="1" x14ac:dyDescent="0.3">
      <c r="A11" s="11"/>
      <c r="B11" s="20"/>
      <c r="C11" s="20"/>
      <c r="D11" s="20"/>
      <c r="E11" s="20"/>
      <c r="F11" s="20"/>
      <c r="G11" s="20"/>
      <c r="H11" s="20"/>
    </row>
    <row r="12" spans="1:9" s="8" customFormat="1" ht="19.5" customHeight="1" x14ac:dyDescent="0.3">
      <c r="A12" s="7"/>
      <c r="B12" s="23">
        <f t="array" ref="B12:H12">DaysAndWeeks+DATE(CalendarYear,11,1)-WEEKDAY(DATE(CalendarYear,11,1),(WeekStart="星期一")+1)+29</f>
        <v>44528</v>
      </c>
      <c r="C12" s="23">
        <v>44529</v>
      </c>
      <c r="D12" s="23">
        <v>44530</v>
      </c>
      <c r="E12" s="23">
        <v>44531</v>
      </c>
      <c r="F12" s="23">
        <v>44532</v>
      </c>
      <c r="G12" s="23">
        <v>44533</v>
      </c>
      <c r="H12" s="23">
        <v>44534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5">
        <f t="array" ref="B14:C14">DaysAndWeeks+DATE(CalendarYear,11,1)-WEEKDAY(DATE(CalendarYear,11,1),(WeekStart="星期一")+1)+36</f>
        <v>44535</v>
      </c>
      <c r="C14" s="25">
        <v>44536</v>
      </c>
      <c r="D14" s="40" t="s">
        <v>0</v>
      </c>
      <c r="E14" s="40"/>
      <c r="F14" s="40"/>
      <c r="G14" s="40"/>
      <c r="H14" s="40"/>
    </row>
    <row r="15" spans="1:9" s="12" customFormat="1" ht="48" customHeight="1" x14ac:dyDescent="0.3">
      <c r="A15" s="11"/>
      <c r="B15" s="20"/>
      <c r="C15" s="20"/>
      <c r="D15" s="41"/>
      <c r="E15" s="41"/>
      <c r="F15" s="41"/>
      <c r="G15" s="41"/>
      <c r="H15" s="4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11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prompt="在此单元格中输入每月备注" sqref="D15:H15"/>
    <dataValidation allowBlank="1" showInputMessage="1" prompt="在下方单元格中输入每月备注" sqref="D14:H14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1" customWidth="1"/>
    <col min="2" max="8" width="15.44140625" style="1" customWidth="1"/>
    <col min="9" max="9" width="1.77734375" style="1" customWidth="1"/>
    <col min="10" max="16384" width="8.88671875" style="1"/>
  </cols>
  <sheetData>
    <row r="1" spans="1:9" ht="9" customHeight="1" x14ac:dyDescent="0.3">
      <c r="I1" s="1" t="s">
        <v>1</v>
      </c>
    </row>
    <row r="2" spans="1:9" s="2" customFormat="1" ht="100.5" customHeight="1" x14ac:dyDescent="0.3">
      <c r="B2" s="29" t="str">
        <f>CalendarYear&amp;"年"&amp;"12月 "</f>
        <v xml:space="preserve">2021年12月 </v>
      </c>
      <c r="C2" s="29"/>
      <c r="D2" s="29"/>
      <c r="E2" s="3"/>
      <c r="F2" s="3"/>
      <c r="G2" s="3"/>
      <c r="H2" s="4"/>
    </row>
    <row r="3" spans="1:9" s="6" customFormat="1" ht="19.5" customHeight="1" thickBot="1" x14ac:dyDescent="0.35">
      <c r="A3" s="1"/>
      <c r="B3" s="5" t="str">
        <f>WeekStart</f>
        <v>星期日</v>
      </c>
      <c r="C3" s="5" t="str">
        <f t="shared" ref="C3:H3" si="0">TEXT(C4,"aaaa")</f>
        <v>星期一</v>
      </c>
      <c r="D3" s="5" t="str">
        <f t="shared" si="0"/>
        <v>星期二</v>
      </c>
      <c r="E3" s="5" t="str">
        <f t="shared" si="0"/>
        <v>星期三</v>
      </c>
      <c r="F3" s="5" t="str">
        <f t="shared" si="0"/>
        <v>星期四</v>
      </c>
      <c r="G3" s="5" t="str">
        <f t="shared" si="0"/>
        <v>星期五</v>
      </c>
      <c r="H3" s="5" t="str">
        <f t="shared" si="0"/>
        <v>星期六</v>
      </c>
    </row>
    <row r="4" spans="1:9" s="8" customFormat="1" ht="19.5" customHeight="1" x14ac:dyDescent="0.3">
      <c r="A4" s="7"/>
      <c r="B4" s="23">
        <f t="array" ref="B4:H4">DaysAndWeeks+DATE(CalendarYear,12,1)-WEEKDAY(DATE(CalendarYear,12,1),(WeekStart="星期一")+1)+1</f>
        <v>44528</v>
      </c>
      <c r="C4" s="23">
        <v>44529</v>
      </c>
      <c r="D4" s="23">
        <v>44530</v>
      </c>
      <c r="E4" s="23">
        <v>44531</v>
      </c>
      <c r="F4" s="23">
        <v>44532</v>
      </c>
      <c r="G4" s="23">
        <v>44533</v>
      </c>
      <c r="H4" s="23">
        <v>44534</v>
      </c>
    </row>
    <row r="5" spans="1:9" s="12" customFormat="1" ht="48" customHeight="1" x14ac:dyDescent="0.3">
      <c r="A5" s="11"/>
      <c r="B5" s="18"/>
      <c r="C5" s="18"/>
      <c r="D5" s="18"/>
      <c r="E5" s="18"/>
      <c r="F5" s="18"/>
      <c r="G5" s="18"/>
      <c r="H5" s="18"/>
    </row>
    <row r="6" spans="1:9" s="8" customFormat="1" ht="19.5" customHeight="1" x14ac:dyDescent="0.3">
      <c r="A6" s="7"/>
      <c r="B6" s="24">
        <f t="array" ref="B6:H6">DaysAndWeeks+DATE(CalendarYear,12,1)-WEEKDAY(DATE(CalendarYear,12,1),(WeekStart="星期一")+1)+8</f>
        <v>44535</v>
      </c>
      <c r="C6" s="24">
        <v>44536</v>
      </c>
      <c r="D6" s="24">
        <v>44537</v>
      </c>
      <c r="E6" s="24">
        <v>44538</v>
      </c>
      <c r="F6" s="24">
        <v>44539</v>
      </c>
      <c r="G6" s="24">
        <v>44540</v>
      </c>
      <c r="H6" s="24">
        <v>44541</v>
      </c>
    </row>
    <row r="7" spans="1:9" s="12" customFormat="1" ht="48" customHeight="1" x14ac:dyDescent="0.3">
      <c r="A7" s="11"/>
      <c r="B7" s="19"/>
      <c r="C7" s="19"/>
      <c r="D7" s="19"/>
      <c r="E7" s="19"/>
      <c r="F7" s="19"/>
      <c r="G7" s="19"/>
      <c r="H7" s="19"/>
    </row>
    <row r="8" spans="1:9" s="8" customFormat="1" ht="19.5" customHeight="1" x14ac:dyDescent="0.3">
      <c r="A8" s="7"/>
      <c r="B8" s="23">
        <f t="array" ref="B8:H8">DaysAndWeeks+DATE(CalendarYear,12,1)-WEEKDAY(DATE(CalendarYear,12,1),(WeekStart="星期一")+1)+15</f>
        <v>44542</v>
      </c>
      <c r="C8" s="23">
        <v>44543</v>
      </c>
      <c r="D8" s="23">
        <v>44544</v>
      </c>
      <c r="E8" s="23">
        <v>44545</v>
      </c>
      <c r="F8" s="23">
        <v>44546</v>
      </c>
      <c r="G8" s="23">
        <v>44547</v>
      </c>
      <c r="H8" s="23">
        <v>44548</v>
      </c>
    </row>
    <row r="9" spans="1:9" s="12" customFormat="1" ht="48" customHeight="1" x14ac:dyDescent="0.3">
      <c r="A9" s="11"/>
      <c r="B9" s="28"/>
      <c r="C9" s="28"/>
      <c r="D9" s="28"/>
      <c r="E9" s="28"/>
      <c r="F9" s="28"/>
      <c r="G9" s="28"/>
      <c r="H9" s="28"/>
    </row>
    <row r="10" spans="1:9" s="8" customFormat="1" ht="19.5" customHeight="1" x14ac:dyDescent="0.3">
      <c r="A10" s="7"/>
      <c r="B10" s="24">
        <f t="array" ref="B10:H10">DaysAndWeeks+DATE(CalendarYear,12,1)-WEEKDAY(DATE(CalendarYear,12,1),(WeekStart="星期一")+1)+22</f>
        <v>44549</v>
      </c>
      <c r="C10" s="24">
        <v>44550</v>
      </c>
      <c r="D10" s="24">
        <v>44551</v>
      </c>
      <c r="E10" s="24">
        <v>44552</v>
      </c>
      <c r="F10" s="24">
        <v>44553</v>
      </c>
      <c r="G10" s="24">
        <v>44554</v>
      </c>
      <c r="H10" s="24">
        <v>44555</v>
      </c>
    </row>
    <row r="11" spans="1:9" s="12" customFormat="1" ht="48" customHeight="1" x14ac:dyDescent="0.3">
      <c r="A11" s="11"/>
      <c r="B11" s="19"/>
      <c r="C11" s="19"/>
      <c r="D11" s="19"/>
      <c r="E11" s="19"/>
      <c r="F11" s="19"/>
      <c r="G11" s="19"/>
      <c r="H11" s="19"/>
    </row>
    <row r="12" spans="1:9" s="8" customFormat="1" ht="19.5" customHeight="1" x14ac:dyDescent="0.3">
      <c r="A12" s="7"/>
      <c r="B12" s="23">
        <f t="array" ref="B12:H12">DaysAndWeeks+DATE(CalendarYear,12,1)-WEEKDAY(DATE(CalendarYear,12,1),(WeekStart="星期一")+1)+29</f>
        <v>44556</v>
      </c>
      <c r="C12" s="23">
        <v>44557</v>
      </c>
      <c r="D12" s="23">
        <v>44558</v>
      </c>
      <c r="E12" s="23">
        <v>44559</v>
      </c>
      <c r="F12" s="23">
        <v>44560</v>
      </c>
      <c r="G12" s="23">
        <v>44561</v>
      </c>
      <c r="H12" s="23">
        <v>44562</v>
      </c>
    </row>
    <row r="13" spans="1:9" s="12" customFormat="1" ht="48" customHeight="1" x14ac:dyDescent="0.3">
      <c r="A13" s="11"/>
      <c r="B13" s="28"/>
      <c r="C13" s="28"/>
      <c r="D13" s="28"/>
      <c r="E13" s="28"/>
      <c r="F13" s="28"/>
      <c r="G13" s="28"/>
      <c r="H13" s="28"/>
    </row>
    <row r="14" spans="1:9" s="8" customFormat="1" ht="19.5" customHeight="1" x14ac:dyDescent="0.3">
      <c r="A14" s="7"/>
      <c r="B14" s="24">
        <f t="array" ref="B14:C14">DaysAndWeeks+DATE(CalendarYear,12,1)-WEEKDAY(DATE(CalendarYear,12,1),(WeekStart="星期一")+1)+36</f>
        <v>44563</v>
      </c>
      <c r="C14" s="24">
        <v>44564</v>
      </c>
      <c r="D14" s="30" t="s">
        <v>0</v>
      </c>
      <c r="E14" s="30"/>
      <c r="F14" s="30"/>
      <c r="G14" s="30"/>
      <c r="H14" s="30"/>
    </row>
    <row r="15" spans="1:9" s="12" customFormat="1" ht="48" customHeight="1" x14ac:dyDescent="0.3">
      <c r="A15" s="11"/>
      <c r="B15" s="19"/>
      <c r="C15" s="19"/>
      <c r="D15" s="31"/>
      <c r="E15" s="31"/>
      <c r="F15" s="31"/>
      <c r="G15" s="31"/>
      <c r="H15" s="31"/>
    </row>
  </sheetData>
  <mergeCells count="3">
    <mergeCell ref="B2:D2"/>
    <mergeCell ref="D14:H14"/>
    <mergeCell ref="D15:H15"/>
  </mergeCells>
  <phoneticPr fontId="39" type="noConversion"/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12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prompt="在下方单元格中输入每月备注" sqref="D14:H14"/>
    <dataValidation allowBlank="1" showInputMessage="1" prompt="在此单元格中输入每月备注" sqref="D15:H15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和第 6、8、10、12 和 14 行包含一周的日历日。若此单元格不包含数字 1，则为上个月的某一天。在单元格 D15 中输入备注。" sqref="B4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7501469-543E-4ECF-99B3-50F59D3B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CC3E5D-B587-4053-A3C4-C2DF55688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21365-C633-41AF-AFCA-4E29F60F1391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2018-10-01T01:18:08Z</dcterms:created>
  <dcterms:modified xsi:type="dcterms:W3CDTF">2021-01-04T10:24:37Z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