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\Desktop\Data Science\3 Assignments\Advance excel\"/>
    </mc:Choice>
  </mc:AlternateContent>
  <bookViews>
    <workbookView xWindow="0" yWindow="0" windowWidth="20490" windowHeight="7620" activeTab="1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</definedNames>
  <calcPr calcId="162913" calcOnSave="0"/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F4" i="3"/>
  <c r="E4" i="3"/>
  <c r="D4" i="3"/>
  <c r="F3" i="3"/>
  <c r="E3" i="3"/>
  <c r="D3" i="3"/>
  <c r="F2" i="3"/>
  <c r="E2" i="3"/>
  <c r="D2" i="3"/>
  <c r="C5" i="3"/>
  <c r="C4" i="3"/>
  <c r="C3" i="3"/>
  <c r="C2" i="3"/>
  <c r="B5" i="3"/>
  <c r="B4" i="3"/>
  <c r="B3" i="3"/>
  <c r="B2" i="3"/>
  <c r="F52" i="1" l="1"/>
  <c r="F39" i="1"/>
  <c r="F49" i="1"/>
  <c r="F48" i="1"/>
  <c r="F47" i="1"/>
  <c r="F45" i="1"/>
  <c r="F44" i="1"/>
  <c r="F43" i="1"/>
  <c r="F42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<sst xmlns="http://schemas.openxmlformats.org/spreadsheetml/2006/main" count="827" uniqueCount="75">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</sst>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14" fontId="0" fillId="0" borderId="0" xfId="0" applyNumberFormat="1"/>
    <xf numFmtId="0" fontId="0" fillId="0" borderId="0" xfId="0" applyNumberFormat="1"/>
    <xf numFmtId="17" fontId="0" fillId="0" borderId="0" xfId="0" quotePrefix="1" applyNumberFormat="1"/>
    <xf numFmtId="0" fontId="0" fillId="0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D1" sqref="D1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  <col min="8" max="9" width="10.42578125" bestFit="1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11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11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11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11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11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11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11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11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11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11" x14ac:dyDescent="0.25">
      <c r="F28" s="3" t="s">
        <v>23</v>
      </c>
    </row>
    <row r="29" spans="1:11" x14ac:dyDescent="0.25">
      <c r="E29" s="4" t="s">
        <v>35</v>
      </c>
      <c r="F29">
        <f>COUNTIF(G2:G25,"Boston")</f>
        <v>4</v>
      </c>
    </row>
    <row r="30" spans="1:11" x14ac:dyDescent="0.25">
      <c r="E30" s="4" t="s">
        <v>36</v>
      </c>
      <c r="F30">
        <f>COUNTIF(D2:D25,D24)</f>
        <v>5</v>
      </c>
    </row>
    <row r="31" spans="1:11" x14ac:dyDescent="0.25">
      <c r="E31" s="4" t="s">
        <v>37</v>
      </c>
      <c r="F31">
        <f>COUNTIF(F2:F25,F25)</f>
        <v>8</v>
      </c>
    </row>
    <row r="32" spans="1:11" x14ac:dyDescent="0.25">
      <c r="E32" s="4" t="s">
        <v>38</v>
      </c>
      <c r="F32">
        <f>COUNTIF(C2:C25,C23)</f>
        <v>6</v>
      </c>
      <c r="K32" s="20"/>
    </row>
    <row r="33" spans="5:9" x14ac:dyDescent="0.25">
      <c r="E33" s="4" t="s">
        <v>30</v>
      </c>
      <c r="F33">
        <f>COUNTIF(E2:E25,"&lt;20")</f>
        <v>9</v>
      </c>
    </row>
    <row r="35" spans="5:9" x14ac:dyDescent="0.25">
      <c r="F35" s="3" t="s">
        <v>24</v>
      </c>
    </row>
    <row r="36" spans="5:9" x14ac:dyDescent="0.25">
      <c r="E36" s="4" t="s">
        <v>27</v>
      </c>
      <c r="F36">
        <f>SUMIF(D2:D25,D21,E2:E25)</f>
        <v>105</v>
      </c>
    </row>
    <row r="37" spans="5:9" x14ac:dyDescent="0.25">
      <c r="E37" s="4" t="s">
        <v>28</v>
      </c>
      <c r="F37">
        <f>SUMIF(D2:D25,D21,E2:E25)</f>
        <v>105</v>
      </c>
    </row>
    <row r="38" spans="5:9" x14ac:dyDescent="0.25">
      <c r="E38" s="4" t="s">
        <v>34</v>
      </c>
      <c r="F38">
        <f>SUMIF(F2:F25,F24,E2:E25)</f>
        <v>156</v>
      </c>
    </row>
    <row r="39" spans="5:9" x14ac:dyDescent="0.25">
      <c r="E39" s="4" t="s">
        <v>44</v>
      </c>
      <c r="F39" s="21">
        <f>SUMIFS(E2:E25,F2:F25,"truck*")</f>
        <v>511</v>
      </c>
    </row>
    <row r="41" spans="5:9" x14ac:dyDescent="0.25">
      <c r="E41" s="4"/>
      <c r="F41" s="3" t="s">
        <v>25</v>
      </c>
    </row>
    <row r="42" spans="5:9" x14ac:dyDescent="0.25">
      <c r="E42" s="4" t="s">
        <v>39</v>
      </c>
      <c r="F42">
        <f>COUNTIFS(G2:G25,G24,D2:D25,D24)</f>
        <v>2</v>
      </c>
    </row>
    <row r="43" spans="5:9" x14ac:dyDescent="0.25">
      <c r="E43" s="4" t="s">
        <v>40</v>
      </c>
      <c r="F43">
        <f>COUNTIFS(F2:F25,F22,C2:C25,C23)</f>
        <v>2</v>
      </c>
    </row>
    <row r="44" spans="5:9" x14ac:dyDescent="0.25">
      <c r="E44" s="4" t="s">
        <v>41</v>
      </c>
      <c r="F44">
        <f>COUNTIFS(G2:G25,G24,B2:B25,"&gt;41308")</f>
        <v>2</v>
      </c>
      <c r="H44" s="18"/>
      <c r="I44" s="19"/>
    </row>
    <row r="45" spans="5:9" x14ac:dyDescent="0.25">
      <c r="E45" s="4" t="s">
        <v>42</v>
      </c>
      <c r="F45">
        <f>COUNTIFS(B2:B25,"&gt;"&amp;VALUE(DATE(2013,2,3)),B2:B25,"&lt;"&amp;VALUE(DATE(2013,2,6)))</f>
        <v>9</v>
      </c>
    </row>
    <row r="46" spans="5:9" x14ac:dyDescent="0.25">
      <c r="F46" s="3" t="s">
        <v>26</v>
      </c>
    </row>
    <row r="47" spans="5:9" x14ac:dyDescent="0.25">
      <c r="E47" s="4" t="s">
        <v>31</v>
      </c>
      <c r="F47">
        <f>SUMIFS(E2:E25,D2:D25,D24,G2:G25,G3)</f>
        <v>25</v>
      </c>
    </row>
    <row r="48" spans="5:9" x14ac:dyDescent="0.25">
      <c r="E48" s="4" t="s">
        <v>33</v>
      </c>
      <c r="F48">
        <f>SUMIFS(E2:E25,F2:F25,F7,G2:G25,G17)</f>
        <v>75</v>
      </c>
    </row>
    <row r="49" spans="5:6" x14ac:dyDescent="0.25">
      <c r="E49" s="4" t="s">
        <v>43</v>
      </c>
      <c r="F49">
        <f>SUMIFS(E2:E25,B2:B25,"&gt;"&amp;VALUE(DATE(2013,2,3)),B2:B25,"&lt;"&amp;VALUE(DATE(2013,2,6)))</f>
        <v>194</v>
      </c>
    </row>
    <row r="52" spans="5:6" x14ac:dyDescent="0.25">
      <c r="E52" s="4" t="s">
        <v>32</v>
      </c>
      <c r="F52">
        <f>SUMIFS(E2:E25,G2:G25,G11)+SUMIFS(E2:E25,G2:G25,G25)+SUMIFS(E2:E25,G2:G25,G21)</f>
        <v>386</v>
      </c>
    </row>
  </sheetData>
  <autoFilter ref="A1:G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COUNTIFS(B16:B241,B16)</f>
        <v>71</v>
      </c>
      <c r="C2" s="2">
        <f>SUMIFS(E16:E241,B16:B241,B16)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>COUNTIFS(B16:B241,B19)</f>
        <v>46</v>
      </c>
      <c r="C3" s="2">
        <f>SUMIFS(E16:E241,B16:B241,B19)</f>
        <v>1934</v>
      </c>
      <c r="D3" s="2">
        <f t="shared" ref="D3:D5" si="0">COUNTIFS($D$16:$D$241,"cash",$B$16:$B$241,A3)</f>
        <v>31</v>
      </c>
      <c r="E3" s="2">
        <f t="shared" ref="E3:E5" si="1">COUNTIFS($D$16:$D$241,"credit card",$B$16:$B$241,A3)</f>
        <v>15</v>
      </c>
      <c r="F3" s="2">
        <f t="shared" ref="F3:F5" si="2">SUMIFS($E$16:$E$241,$D$16:$D$241,"cash",$B$16:$B$241,A3)</f>
        <v>1350</v>
      </c>
    </row>
    <row r="4" spans="1:6" x14ac:dyDescent="0.25">
      <c r="A4" s="10" t="s">
        <v>48</v>
      </c>
      <c r="B4" s="2">
        <f>COUNTIFS(B16:B241,B20)</f>
        <v>50</v>
      </c>
      <c r="C4" s="2">
        <f>SUMIFS(E16:E241,B16:B241,B20)</f>
        <v>1650</v>
      </c>
      <c r="D4" s="2">
        <f t="shared" si="0"/>
        <v>35</v>
      </c>
      <c r="E4" s="2">
        <f t="shared" si="1"/>
        <v>15</v>
      </c>
      <c r="F4" s="2">
        <f t="shared" si="2"/>
        <v>1155</v>
      </c>
    </row>
    <row r="5" spans="1:6" x14ac:dyDescent="0.25">
      <c r="A5" s="2" t="s">
        <v>52</v>
      </c>
      <c r="B5" s="2">
        <f>COUNTIFS(B16:B241,B22)</f>
        <v>32</v>
      </c>
      <c r="C5" s="2">
        <f>SUMIFS(E16:E241,B16:B241,B22)</f>
        <v>1119</v>
      </c>
      <c r="D5" s="2">
        <f t="shared" si="0"/>
        <v>21</v>
      </c>
      <c r="E5" s="2">
        <f t="shared" si="1"/>
        <v>11</v>
      </c>
      <c r="F5" s="2">
        <f t="shared" si="2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3">COUNTIFS($C$16:$C$241,A10)</f>
        <v>31</v>
      </c>
      <c r="C10" s="2">
        <f t="shared" ref="C10:C11" si="4">SUMIFS($E$16:$E$241,$C$16:$C$241,A10)</f>
        <v>965</v>
      </c>
      <c r="D10" s="2">
        <f t="shared" ref="D10:D11" si="5">COUNTIFS($C$16:$C$241,A10,$B$16:$B$241,"Shaving")</f>
        <v>8</v>
      </c>
      <c r="E10" s="2">
        <f t="shared" ref="E10:E11" si="6">COUNTIFS($C$16:$C$241,A10,$B$16:$B$241,"Kids")</f>
        <v>1</v>
      </c>
      <c r="F10" s="2">
        <f t="shared" ref="F10:F11" si="7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3"/>
        <v>23</v>
      </c>
      <c r="C11" s="2">
        <f t="shared" si="4"/>
        <v>701</v>
      </c>
      <c r="D11" s="2">
        <f t="shared" si="5"/>
        <v>5</v>
      </c>
      <c r="E11" s="2">
        <f t="shared" si="6"/>
        <v>1</v>
      </c>
      <c r="F11" s="2">
        <f t="shared" si="7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22" t="s">
        <v>65</v>
      </c>
      <c r="B14" s="22"/>
      <c r="C14" s="22"/>
      <c r="D14" s="22"/>
      <c r="E14" s="22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Harshil Chauhan</cp:lastModifiedBy>
  <dcterms:created xsi:type="dcterms:W3CDTF">2013-06-05T17:23:06Z</dcterms:created>
  <dcterms:modified xsi:type="dcterms:W3CDTF">2022-07-29T05:56:38Z</dcterms:modified>
</cp:coreProperties>
</file>