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inultratechnologiesltd-my.sharepoint.com/personal/harley_king_luminultra_com/Documents/Documents/Python Scripts/5PL Curve Fitting/"/>
    </mc:Choice>
  </mc:AlternateContent>
  <xr:revisionPtr revIDLastSave="0" documentId="13_ncr:40009_{DF599A28-A812-4596-B70B-2C9480EFB5C0}" xr6:coauthVersionLast="47" xr6:coauthVersionMax="47" xr10:uidLastSave="{00000000-0000-0000-0000-000000000000}"/>
  <bookViews>
    <workbookView xWindow="900" yWindow="-120" windowWidth="28020" windowHeight="16440"/>
  </bookViews>
  <sheets>
    <sheet name="Gottschalk et al." sheetId="1" r:id="rId1"/>
    <sheet name="Spiess et al. (2)" sheetId="3" r:id="rId2"/>
  </sheets>
  <calcPr calcId="0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" i="1"/>
  <c r="L4" i="3"/>
  <c r="K4" i="3"/>
  <c r="J4" i="3"/>
  <c r="F4" i="3"/>
  <c r="K5" i="3"/>
  <c r="K6" i="3"/>
  <c r="K7" i="3"/>
  <c r="K8" i="3"/>
  <c r="K9" i="3"/>
  <c r="K10" i="3"/>
  <c r="L10" i="3" s="1"/>
  <c r="K11" i="3"/>
  <c r="K12" i="3"/>
  <c r="K13" i="3"/>
  <c r="K14" i="3"/>
  <c r="K15" i="3"/>
  <c r="K16" i="3"/>
  <c r="K17" i="3"/>
  <c r="K18" i="3"/>
  <c r="L18" i="3" s="1"/>
  <c r="K19" i="3"/>
  <c r="K20" i="3"/>
  <c r="K21" i="3"/>
  <c r="K22" i="3"/>
  <c r="K23" i="3"/>
  <c r="K24" i="3"/>
  <c r="K25" i="3"/>
  <c r="K26" i="3"/>
  <c r="L26" i="3" s="1"/>
  <c r="K27" i="3"/>
  <c r="K28" i="3"/>
  <c r="K29" i="3"/>
  <c r="K30" i="3"/>
  <c r="K31" i="3"/>
  <c r="K32" i="3"/>
  <c r="K33" i="3"/>
  <c r="K34" i="3"/>
  <c r="L34" i="3" s="1"/>
  <c r="K35" i="3"/>
  <c r="K36" i="3"/>
  <c r="K37" i="3"/>
  <c r="K38" i="3"/>
  <c r="K39" i="3"/>
  <c r="K40" i="3"/>
  <c r="K41" i="3"/>
  <c r="K42" i="3"/>
  <c r="L42" i="3" s="1"/>
  <c r="K43" i="3"/>
  <c r="K44" i="3"/>
  <c r="G6" i="3"/>
  <c r="H6" i="3" s="1"/>
  <c r="I6" i="3" s="1"/>
  <c r="J6" i="3" s="1"/>
  <c r="G14" i="3"/>
  <c r="H14" i="3" s="1"/>
  <c r="I14" i="3" s="1"/>
  <c r="J14" i="3" s="1"/>
  <c r="G22" i="3"/>
  <c r="H22" i="3" s="1"/>
  <c r="I22" i="3" s="1"/>
  <c r="J22" i="3" s="1"/>
  <c r="G30" i="3"/>
  <c r="H30" i="3" s="1"/>
  <c r="I30" i="3" s="1"/>
  <c r="J30" i="3" s="1"/>
  <c r="G38" i="3"/>
  <c r="H38" i="3" s="1"/>
  <c r="I38" i="3" s="1"/>
  <c r="J38" i="3" s="1"/>
  <c r="G4" i="3"/>
  <c r="H4" i="3" s="1"/>
  <c r="I4" i="3" s="1"/>
  <c r="F5" i="3"/>
  <c r="G5" i="3" s="1"/>
  <c r="H5" i="3" s="1"/>
  <c r="I5" i="3" s="1"/>
  <c r="J5" i="3" s="1"/>
  <c r="F6" i="3"/>
  <c r="F7" i="3"/>
  <c r="G7" i="3" s="1"/>
  <c r="H7" i="3" s="1"/>
  <c r="I7" i="3" s="1"/>
  <c r="J7" i="3" s="1"/>
  <c r="F8" i="3"/>
  <c r="G8" i="3" s="1"/>
  <c r="H8" i="3" s="1"/>
  <c r="I8" i="3" s="1"/>
  <c r="J8" i="3" s="1"/>
  <c r="F9" i="3"/>
  <c r="G9" i="3" s="1"/>
  <c r="H9" i="3" s="1"/>
  <c r="I9" i="3" s="1"/>
  <c r="J9" i="3" s="1"/>
  <c r="F10" i="3"/>
  <c r="G10" i="3" s="1"/>
  <c r="H10" i="3" s="1"/>
  <c r="I10" i="3" s="1"/>
  <c r="J10" i="3" s="1"/>
  <c r="F11" i="3"/>
  <c r="G11" i="3" s="1"/>
  <c r="H11" i="3" s="1"/>
  <c r="I11" i="3" s="1"/>
  <c r="J11" i="3" s="1"/>
  <c r="L11" i="3" s="1"/>
  <c r="F12" i="3"/>
  <c r="G12" i="3" s="1"/>
  <c r="H12" i="3" s="1"/>
  <c r="I12" i="3" s="1"/>
  <c r="J12" i="3" s="1"/>
  <c r="F13" i="3"/>
  <c r="G13" i="3" s="1"/>
  <c r="H13" i="3" s="1"/>
  <c r="I13" i="3" s="1"/>
  <c r="J13" i="3" s="1"/>
  <c r="F14" i="3"/>
  <c r="F15" i="3"/>
  <c r="G15" i="3" s="1"/>
  <c r="H15" i="3" s="1"/>
  <c r="I15" i="3" s="1"/>
  <c r="J15" i="3" s="1"/>
  <c r="F16" i="3"/>
  <c r="G16" i="3" s="1"/>
  <c r="H16" i="3" s="1"/>
  <c r="I16" i="3" s="1"/>
  <c r="J16" i="3" s="1"/>
  <c r="F17" i="3"/>
  <c r="G17" i="3" s="1"/>
  <c r="H17" i="3" s="1"/>
  <c r="I17" i="3" s="1"/>
  <c r="J17" i="3" s="1"/>
  <c r="F18" i="3"/>
  <c r="G18" i="3" s="1"/>
  <c r="H18" i="3" s="1"/>
  <c r="I18" i="3" s="1"/>
  <c r="J18" i="3" s="1"/>
  <c r="F19" i="3"/>
  <c r="G19" i="3" s="1"/>
  <c r="H19" i="3" s="1"/>
  <c r="I19" i="3" s="1"/>
  <c r="J19" i="3" s="1"/>
  <c r="L19" i="3" s="1"/>
  <c r="F20" i="3"/>
  <c r="G20" i="3" s="1"/>
  <c r="H20" i="3" s="1"/>
  <c r="I20" i="3" s="1"/>
  <c r="J20" i="3" s="1"/>
  <c r="F21" i="3"/>
  <c r="G21" i="3" s="1"/>
  <c r="H21" i="3" s="1"/>
  <c r="I21" i="3" s="1"/>
  <c r="J21" i="3" s="1"/>
  <c r="F22" i="3"/>
  <c r="F23" i="3"/>
  <c r="G23" i="3" s="1"/>
  <c r="H23" i="3" s="1"/>
  <c r="I23" i="3" s="1"/>
  <c r="J23" i="3" s="1"/>
  <c r="F24" i="3"/>
  <c r="G24" i="3" s="1"/>
  <c r="H24" i="3" s="1"/>
  <c r="I24" i="3" s="1"/>
  <c r="J24" i="3" s="1"/>
  <c r="F25" i="3"/>
  <c r="G25" i="3" s="1"/>
  <c r="H25" i="3" s="1"/>
  <c r="I25" i="3" s="1"/>
  <c r="J25" i="3" s="1"/>
  <c r="F26" i="3"/>
  <c r="G26" i="3" s="1"/>
  <c r="H26" i="3" s="1"/>
  <c r="I26" i="3" s="1"/>
  <c r="J26" i="3" s="1"/>
  <c r="F27" i="3"/>
  <c r="G27" i="3" s="1"/>
  <c r="H27" i="3" s="1"/>
  <c r="I27" i="3" s="1"/>
  <c r="J27" i="3" s="1"/>
  <c r="L27" i="3" s="1"/>
  <c r="F28" i="3"/>
  <c r="G28" i="3" s="1"/>
  <c r="H28" i="3" s="1"/>
  <c r="I28" i="3" s="1"/>
  <c r="J28" i="3" s="1"/>
  <c r="F29" i="3"/>
  <c r="G29" i="3" s="1"/>
  <c r="H29" i="3" s="1"/>
  <c r="I29" i="3" s="1"/>
  <c r="J29" i="3" s="1"/>
  <c r="F30" i="3"/>
  <c r="F31" i="3"/>
  <c r="G31" i="3" s="1"/>
  <c r="H31" i="3" s="1"/>
  <c r="I31" i="3" s="1"/>
  <c r="J31" i="3" s="1"/>
  <c r="F32" i="3"/>
  <c r="G32" i="3" s="1"/>
  <c r="H32" i="3" s="1"/>
  <c r="I32" i="3" s="1"/>
  <c r="J32" i="3" s="1"/>
  <c r="F33" i="3"/>
  <c r="G33" i="3" s="1"/>
  <c r="H33" i="3" s="1"/>
  <c r="I33" i="3" s="1"/>
  <c r="J33" i="3" s="1"/>
  <c r="F34" i="3"/>
  <c r="G34" i="3" s="1"/>
  <c r="H34" i="3" s="1"/>
  <c r="I34" i="3" s="1"/>
  <c r="J34" i="3" s="1"/>
  <c r="F35" i="3"/>
  <c r="G35" i="3" s="1"/>
  <c r="H35" i="3" s="1"/>
  <c r="I35" i="3" s="1"/>
  <c r="J35" i="3" s="1"/>
  <c r="L35" i="3" s="1"/>
  <c r="F36" i="3"/>
  <c r="G36" i="3" s="1"/>
  <c r="H36" i="3" s="1"/>
  <c r="I36" i="3" s="1"/>
  <c r="J36" i="3" s="1"/>
  <c r="F37" i="3"/>
  <c r="G37" i="3" s="1"/>
  <c r="H37" i="3" s="1"/>
  <c r="I37" i="3" s="1"/>
  <c r="J37" i="3" s="1"/>
  <c r="F38" i="3"/>
  <c r="F39" i="3"/>
  <c r="G39" i="3" s="1"/>
  <c r="H39" i="3" s="1"/>
  <c r="I39" i="3" s="1"/>
  <c r="J39" i="3" s="1"/>
  <c r="F40" i="3"/>
  <c r="G40" i="3" s="1"/>
  <c r="H40" i="3" s="1"/>
  <c r="I40" i="3" s="1"/>
  <c r="J40" i="3" s="1"/>
  <c r="F41" i="3"/>
  <c r="G41" i="3" s="1"/>
  <c r="H41" i="3" s="1"/>
  <c r="I41" i="3" s="1"/>
  <c r="J41" i="3" s="1"/>
  <c r="F42" i="3"/>
  <c r="G42" i="3" s="1"/>
  <c r="H42" i="3" s="1"/>
  <c r="I42" i="3" s="1"/>
  <c r="J42" i="3" s="1"/>
  <c r="F43" i="3"/>
  <c r="G43" i="3" s="1"/>
  <c r="H43" i="3" s="1"/>
  <c r="I43" i="3" s="1"/>
  <c r="J43" i="3" s="1"/>
  <c r="L43" i="3" s="1"/>
  <c r="F44" i="3"/>
  <c r="G44" i="3" s="1"/>
  <c r="H44" i="3" s="1"/>
  <c r="I44" i="3" s="1"/>
  <c r="J44" i="3" s="1"/>
  <c r="H4" i="1"/>
  <c r="K8" i="1"/>
  <c r="K16" i="1"/>
  <c r="K9" i="1"/>
  <c r="K11" i="1"/>
  <c r="K17" i="1"/>
  <c r="K19" i="1"/>
  <c r="K25" i="1"/>
  <c r="K27" i="1"/>
  <c r="K33" i="1"/>
  <c r="K35" i="1"/>
  <c r="K41" i="1"/>
  <c r="K43" i="1"/>
  <c r="K20" i="1" l="1"/>
  <c r="K44" i="1"/>
  <c r="K31" i="1"/>
  <c r="K23" i="1"/>
  <c r="K7" i="1"/>
  <c r="K36" i="1"/>
  <c r="K28" i="1"/>
  <c r="K12" i="1"/>
  <c r="L41" i="3"/>
  <c r="L33" i="3"/>
  <c r="L25" i="3"/>
  <c r="L17" i="3"/>
  <c r="L9" i="3"/>
  <c r="L40" i="3"/>
  <c r="L32" i="3"/>
  <c r="L24" i="3"/>
  <c r="L16" i="3"/>
  <c r="L8" i="3"/>
  <c r="L39" i="3"/>
  <c r="L31" i="3"/>
  <c r="L23" i="3"/>
  <c r="L15" i="3"/>
  <c r="L7" i="3"/>
  <c r="L38" i="3"/>
  <c r="L30" i="3"/>
  <c r="L22" i="3"/>
  <c r="L14" i="3"/>
  <c r="L6" i="3"/>
  <c r="L37" i="3"/>
  <c r="L29" i="3"/>
  <c r="L21" i="3"/>
  <c r="L13" i="3"/>
  <c r="L5" i="3"/>
  <c r="L44" i="3"/>
  <c r="L36" i="3"/>
  <c r="L28" i="3"/>
  <c r="L20" i="3"/>
  <c r="L12" i="3"/>
  <c r="K42" i="1"/>
  <c r="K34" i="1"/>
  <c r="K26" i="1"/>
  <c r="K18" i="1"/>
  <c r="K10" i="1"/>
  <c r="K24" i="1"/>
  <c r="K32" i="1"/>
  <c r="K39" i="1"/>
  <c r="K15" i="1"/>
  <c r="K40" i="1"/>
  <c r="K38" i="1"/>
  <c r="K30" i="1"/>
  <c r="K22" i="1"/>
  <c r="K14" i="1"/>
  <c r="K6" i="1"/>
  <c r="K4" i="1"/>
  <c r="K37" i="1"/>
  <c r="K29" i="1"/>
  <c r="K21" i="1"/>
  <c r="K13" i="1"/>
  <c r="K5" i="1"/>
</calcChain>
</file>

<file path=xl/sharedStrings.xml><?xml version="1.0" encoding="utf-8"?>
<sst xmlns="http://schemas.openxmlformats.org/spreadsheetml/2006/main" count="159" uniqueCount="47">
  <si>
    <t>Experiment Name</t>
  </si>
  <si>
    <t xml:space="preserve"> 20210720_125352_Exp800.15_LAB_Q16.1_stds1..16</t>
  </si>
  <si>
    <t>Amplification Raw Data:</t>
  </si>
  <si>
    <t>Well1-Chan1</t>
  </si>
  <si>
    <t>Well2-Chan1</t>
  </si>
  <si>
    <t>Well3-Chan1</t>
  </si>
  <si>
    <t>Well4-Chan1</t>
  </si>
  <si>
    <t>Well5-Chan1</t>
  </si>
  <si>
    <t>Well6-Chan1</t>
  </si>
  <si>
    <t>Well7-Chan1</t>
  </si>
  <si>
    <t>Well8-Chan1</t>
  </si>
  <si>
    <t>Well9-Chan1</t>
  </si>
  <si>
    <t>Well10-Chan1</t>
  </si>
  <si>
    <t>Well11-Chan1</t>
  </si>
  <si>
    <t>Well12-Chan1</t>
  </si>
  <si>
    <t>Well13-Chan1</t>
  </si>
  <si>
    <t>Well14-Chan1</t>
  </si>
  <si>
    <t>Well15-Chan1</t>
  </si>
  <si>
    <t>Well16-Chan1</t>
  </si>
  <si>
    <t xml:space="preserve"> </t>
  </si>
  <si>
    <t>a</t>
  </si>
  <si>
    <t>b</t>
  </si>
  <si>
    <t>c</t>
  </si>
  <si>
    <t>d</t>
  </si>
  <si>
    <t>e</t>
  </si>
  <si>
    <t>f</t>
  </si>
  <si>
    <t>x-e</t>
  </si>
  <si>
    <t>1+</t>
  </si>
  <si>
    <t>to the f</t>
  </si>
  <si>
    <t>num/denom</t>
  </si>
  <si>
    <t>Cycle</t>
  </si>
  <si>
    <t>these values from GraphPad</t>
  </si>
  <si>
    <t>increment letters to next, i.e. d = e, a=b.</t>
  </si>
  <si>
    <t>*b</t>
  </si>
  <si>
    <t>e to the</t>
  </si>
  <si>
    <t>d-c</t>
  </si>
  <si>
    <t># b is slope</t>
  </si>
  <si>
    <r>
      <t>    </t>
    </r>
    <r>
      <rPr>
        <sz val="8"/>
        <color rgb="FF88846F"/>
        <rFont val="Consolas"/>
        <family val="3"/>
      </rPr>
      <t># c is ground (bottom) asymptote</t>
    </r>
  </si>
  <si>
    <r>
      <t>    </t>
    </r>
    <r>
      <rPr>
        <sz val="8"/>
        <color rgb="FF88846F"/>
        <rFont val="Consolas"/>
        <family val="3"/>
      </rPr>
      <t># d is maximum (top) asymptote</t>
    </r>
  </si>
  <si>
    <r>
      <t>    </t>
    </r>
    <r>
      <rPr>
        <sz val="8"/>
        <color rgb="FF88846F"/>
        <rFont val="Consolas"/>
        <family val="3"/>
      </rPr>
      <t># e is inflection point</t>
    </r>
  </si>
  <si>
    <r>
      <t>    </t>
    </r>
    <r>
      <rPr>
        <sz val="8"/>
        <color rgb="FF88846F"/>
        <rFont val="Consolas"/>
        <family val="3"/>
      </rPr>
      <t># f is "...the additional asymmetry parameter. Setting parameter f = 1 yields the four-parameter curves..."</t>
    </r>
  </si>
  <si>
    <t>g</t>
  </si>
  <si>
    <t>x/c</t>
  </si>
  <si>
    <t>to the b</t>
  </si>
  <si>
    <t>to the g</t>
  </si>
  <si>
    <t>a-d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</si>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</sst>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88846F"/>
      <name val="Consolas"/>
      <family val="3"/>
    </font>
    <font>
      <sz val="8"/>
      <color rgb="FFF8F8F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409575</xdr:colOff>
      <xdr:row>26</xdr:row>
      <xdr:rowOff>28575</xdr:rowOff>
    </xdr:from>
    <xdr:to>
      <xdr:col>19</xdr:col>
      <xdr:colOff>1410350</xdr:colOff>
      <xdr:row>31</xdr:row>
      <xdr:rowOff>133498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5E4A30-5FC4-4DE7-B465-9C9240BDA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5219700"/>
          <a:ext cx="4658375" cy="1057423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15</xdr:row>
      <xdr:rowOff>95250</xdr:rowOff>
    </xdr:from>
    <xdr:to>
      <xdr:col>19</xdr:col>
      <xdr:colOff>667323</xdr:colOff>
      <xdr:row>24</xdr:row>
      <xdr:rowOff>19279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C5015D-238B-4A38-9A2D-DFE26E825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4875" y="3190875"/>
          <a:ext cx="4105848" cy="1638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504825</xdr:colOff>
      <xdr:row>10</xdr:row>
      <xdr:rowOff>142875</xdr:rowOff>
    </xdr:from>
    <xdr:to>
      <xdr:col>20</xdr:col>
      <xdr:colOff>1429560</xdr:colOff>
      <xdr:row>15</xdr:row>
      <xdr:rowOff>85850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E2F69F-2070-4949-9AC2-C8A03E11C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1025" y="2266950"/>
          <a:ext cx="5801535" cy="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workbookViewId="0">
      <selection activeCell="P8" sqref="P8"/>
    </sheetView>
  </sheetViews>
  <sheetFormatPr defaultRowHeight="15" x14ac:dyDescent="0.25"/>
  <cols>
    <col min="7" max="8" width="12" bestFit="1" customWidth="1"/>
    <col min="20" max="20" width="36.85546875" customWidth="1"/>
  </cols>
  <sheetData>
    <row r="1" spans="1:33" x14ac:dyDescent="0.25">
      <c r="B1" t="s">
        <v>0</v>
      </c>
      <c r="C1" t="s">
        <v>1</v>
      </c>
    </row>
    <row r="2" spans="1:33" x14ac:dyDescent="0.25">
      <c r="B2" t="s">
        <v>2</v>
      </c>
    </row>
    <row r="3" spans="1:33" x14ac:dyDescent="0.25">
      <c r="A3" t="s">
        <v>30</v>
      </c>
      <c r="B3" t="s">
        <v>3</v>
      </c>
      <c r="C3" t="s">
        <v>4</v>
      </c>
      <c r="D3" t="s">
        <v>5</v>
      </c>
      <c r="E3" t="s">
        <v>6</v>
      </c>
      <c r="F3" t="s">
        <v>42</v>
      </c>
      <c r="G3" t="s">
        <v>43</v>
      </c>
      <c r="H3" t="s">
        <v>27</v>
      </c>
      <c r="I3" t="s">
        <v>44</v>
      </c>
      <c r="J3" t="s">
        <v>45</v>
      </c>
      <c r="K3" t="s">
        <v>29</v>
      </c>
      <c r="L3" t="s">
        <v>46</v>
      </c>
      <c r="R3" t="s">
        <v>31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</row>
    <row r="4" spans="1:33" x14ac:dyDescent="0.25">
      <c r="A4">
        <v>1</v>
      </c>
      <c r="B4">
        <v>-274.14999999999998</v>
      </c>
      <c r="C4">
        <v>-363.68</v>
      </c>
      <c r="D4">
        <v>-96.58</v>
      </c>
      <c r="E4">
        <v>-23.72</v>
      </c>
      <c r="F4">
        <f>A4/$S$7</f>
        <v>5.5555555555555552E-2</v>
      </c>
      <c r="G4">
        <f>F4^$S$4</f>
        <v>3.2833330382580299E-13</v>
      </c>
      <c r="H4">
        <f>1+G4</f>
        <v>1.0000000000003284</v>
      </c>
      <c r="I4">
        <f>H4^$S$8</f>
        <v>1.000000000000179</v>
      </c>
      <c r="J4">
        <f>$S$5-$S$6</f>
        <v>-5020.4979999999996</v>
      </c>
      <c r="K4">
        <f>J4/I4</f>
        <v>-5020.497999999101</v>
      </c>
      <c r="L4">
        <f>$S$6+K4</f>
        <v>-7.4979999991010118</v>
      </c>
      <c r="R4" t="s">
        <v>21</v>
      </c>
      <c r="S4">
        <v>9.9450000000000003</v>
      </c>
      <c r="T4" s="1" t="s">
        <v>36</v>
      </c>
      <c r="U4">
        <v>-39.89</v>
      </c>
      <c r="V4">
        <v>-25.91</v>
      </c>
      <c r="W4">
        <v>-19.989999999999998</v>
      </c>
      <c r="X4">
        <v>-27.95</v>
      </c>
      <c r="Y4">
        <v>-35.450000000000003</v>
      </c>
      <c r="Z4">
        <v>-92.35</v>
      </c>
      <c r="AA4">
        <v>-42.69</v>
      </c>
      <c r="AB4">
        <v>-56.39</v>
      </c>
      <c r="AC4">
        <v>-70.319999999999993</v>
      </c>
      <c r="AD4">
        <v>-23.06</v>
      </c>
      <c r="AE4">
        <v>-48.91</v>
      </c>
      <c r="AF4">
        <v>-39</v>
      </c>
      <c r="AG4" t="s">
        <v>19</v>
      </c>
    </row>
    <row r="5" spans="1:33" x14ac:dyDescent="0.25">
      <c r="A5">
        <v>2</v>
      </c>
      <c r="B5">
        <v>-545.19000000000005</v>
      </c>
      <c r="C5">
        <v>-724.24</v>
      </c>
      <c r="D5">
        <v>-190.05</v>
      </c>
      <c r="E5">
        <v>-47.4</v>
      </c>
      <c r="F5">
        <f t="shared" ref="F5:F44" si="0">A5/$S$7</f>
        <v>0.1111111111111111</v>
      </c>
      <c r="G5">
        <f t="shared" ref="G5:G44" si="1">F5^$S$4</f>
        <v>3.2363705727790847E-10</v>
      </c>
      <c r="H5">
        <f t="shared" ref="H5:H44" si="2">1+G5</f>
        <v>1.0000000003236371</v>
      </c>
      <c r="I5">
        <f t="shared" ref="I5:I44" si="3">H5^$S$8</f>
        <v>1.0000000001764147</v>
      </c>
      <c r="J5">
        <f t="shared" ref="J5:J44" si="4">$S$5-$S$6</f>
        <v>-5020.4979999999996</v>
      </c>
      <c r="K5">
        <f t="shared" ref="K5:K44" si="5">J5/I5</f>
        <v>-5020.49799911431</v>
      </c>
      <c r="L5">
        <f t="shared" ref="L5:L44" si="6">$S$6+K5</f>
        <v>-7.4979991143100051</v>
      </c>
      <c r="R5" t="s">
        <v>20</v>
      </c>
      <c r="S5">
        <v>-7.4980000000000002</v>
      </c>
      <c r="T5" s="2" t="s">
        <v>37</v>
      </c>
      <c r="U5">
        <v>-77.849999999999994</v>
      </c>
      <c r="V5">
        <v>-50.62</v>
      </c>
      <c r="W5">
        <v>-38.53</v>
      </c>
      <c r="X5">
        <v>-54.13</v>
      </c>
      <c r="Y5">
        <v>-68.48</v>
      </c>
      <c r="Z5">
        <v>-179.77</v>
      </c>
      <c r="AA5">
        <v>-82.27</v>
      </c>
      <c r="AB5">
        <v>-108.85</v>
      </c>
      <c r="AC5">
        <v>-136.88</v>
      </c>
      <c r="AD5">
        <v>-43</v>
      </c>
      <c r="AE5">
        <v>-94.71</v>
      </c>
      <c r="AF5">
        <v>-74.87</v>
      </c>
      <c r="AG5" t="s">
        <v>19</v>
      </c>
    </row>
    <row r="6" spans="1:33" x14ac:dyDescent="0.25">
      <c r="A6">
        <v>3</v>
      </c>
      <c r="B6">
        <v>-412.72</v>
      </c>
      <c r="C6">
        <v>-605.21</v>
      </c>
      <c r="D6">
        <v>-170.53</v>
      </c>
      <c r="E6">
        <v>-27.93</v>
      </c>
      <c r="F6">
        <f t="shared" si="0"/>
        <v>0.16666666666666666</v>
      </c>
      <c r="G6">
        <f t="shared" si="1"/>
        <v>1.8250964272343136E-8</v>
      </c>
      <c r="H6">
        <f t="shared" si="2"/>
        <v>1.0000000182509643</v>
      </c>
      <c r="I6">
        <f t="shared" si="3"/>
        <v>1.0000000099486006</v>
      </c>
      <c r="J6">
        <f t="shared" si="4"/>
        <v>-5020.4979999999996</v>
      </c>
      <c r="K6">
        <f t="shared" si="5"/>
        <v>-5020.4979500530708</v>
      </c>
      <c r="L6">
        <f t="shared" si="6"/>
        <v>-7.497950053070781</v>
      </c>
      <c r="R6" t="s">
        <v>23</v>
      </c>
      <c r="S6">
        <v>5013</v>
      </c>
      <c r="T6" s="2" t="s">
        <v>38</v>
      </c>
      <c r="U6">
        <v>-29.95</v>
      </c>
      <c r="V6">
        <v>-37.409999999999997</v>
      </c>
      <c r="W6">
        <v>-26.85</v>
      </c>
      <c r="X6">
        <v>-25.42</v>
      </c>
      <c r="Y6">
        <v>-19.46</v>
      </c>
      <c r="Z6">
        <v>-114.95</v>
      </c>
      <c r="AA6">
        <v>-51.32</v>
      </c>
      <c r="AB6">
        <v>-50.5</v>
      </c>
      <c r="AC6">
        <v>-67.87</v>
      </c>
      <c r="AD6">
        <v>-61.81</v>
      </c>
      <c r="AE6">
        <v>-53</v>
      </c>
      <c r="AF6">
        <v>-45.27</v>
      </c>
      <c r="AG6" t="s">
        <v>19</v>
      </c>
    </row>
    <row r="7" spans="1:33" x14ac:dyDescent="0.25">
      <c r="A7">
        <v>4</v>
      </c>
      <c r="B7">
        <v>-337.32</v>
      </c>
      <c r="C7">
        <v>-512.34</v>
      </c>
      <c r="D7">
        <v>-145.57</v>
      </c>
      <c r="E7">
        <v>-4.51</v>
      </c>
      <c r="F7">
        <f t="shared" si="0"/>
        <v>0.22222222222222221</v>
      </c>
      <c r="G7">
        <f t="shared" si="1"/>
        <v>3.1900798250753831E-7</v>
      </c>
      <c r="H7">
        <f t="shared" si="2"/>
        <v>1.0000003190079825</v>
      </c>
      <c r="I7">
        <f t="shared" si="3"/>
        <v>1.0000001738912385</v>
      </c>
      <c r="J7">
        <f t="shared" si="4"/>
        <v>-5020.4979999999996</v>
      </c>
      <c r="K7">
        <f t="shared" si="5"/>
        <v>-5020.497126979536</v>
      </c>
      <c r="L7">
        <f t="shared" si="6"/>
        <v>-7.4971269795360058</v>
      </c>
      <c r="R7" t="s">
        <v>22</v>
      </c>
      <c r="S7">
        <v>18</v>
      </c>
      <c r="T7" s="2" t="s">
        <v>39</v>
      </c>
      <c r="U7">
        <v>-11.68</v>
      </c>
      <c r="V7">
        <v>-5.68</v>
      </c>
      <c r="W7">
        <v>-16.07</v>
      </c>
      <c r="X7">
        <v>-4.7</v>
      </c>
      <c r="Y7">
        <v>-18.87</v>
      </c>
      <c r="Z7">
        <v>-17.100000000000001</v>
      </c>
      <c r="AA7">
        <v>-24.34</v>
      </c>
      <c r="AB7">
        <v>-14.88</v>
      </c>
      <c r="AC7">
        <v>-29.46</v>
      </c>
      <c r="AD7">
        <v>-9.2799999999999994</v>
      </c>
      <c r="AE7">
        <v>-33.42</v>
      </c>
      <c r="AF7">
        <v>-4.17</v>
      </c>
      <c r="AG7" t="s">
        <v>19</v>
      </c>
    </row>
    <row r="8" spans="1:33" ht="33.75" x14ac:dyDescent="0.25">
      <c r="A8">
        <v>5</v>
      </c>
      <c r="B8">
        <v>-241.02</v>
      </c>
      <c r="C8">
        <v>-436.88</v>
      </c>
      <c r="D8">
        <v>-138.69</v>
      </c>
      <c r="E8">
        <v>0.65</v>
      </c>
      <c r="F8">
        <f t="shared" si="0"/>
        <v>0.27777777777777779</v>
      </c>
      <c r="G8">
        <f t="shared" si="1"/>
        <v>2.9347535042918339E-6</v>
      </c>
      <c r="H8">
        <f t="shared" si="2"/>
        <v>1.0000029347535042</v>
      </c>
      <c r="I8">
        <f t="shared" si="3"/>
        <v>1.0000015997330673</v>
      </c>
      <c r="J8">
        <f t="shared" si="4"/>
        <v>-5020.4979999999996</v>
      </c>
      <c r="K8">
        <f t="shared" si="5"/>
        <v>-5020.4899685561822</v>
      </c>
      <c r="L8">
        <f t="shared" si="6"/>
        <v>-7.489968556182248</v>
      </c>
      <c r="R8" t="s">
        <v>41</v>
      </c>
      <c r="S8">
        <v>0.54510000000000003</v>
      </c>
      <c r="T8" s="2" t="s">
        <v>40</v>
      </c>
      <c r="U8">
        <v>-4.71</v>
      </c>
      <c r="V8">
        <v>-8.06</v>
      </c>
      <c r="W8">
        <v>-9.02</v>
      </c>
      <c r="X8">
        <v>-8.44</v>
      </c>
      <c r="Y8">
        <v>11.48</v>
      </c>
      <c r="Z8">
        <v>-13.67</v>
      </c>
      <c r="AA8">
        <v>-12.76</v>
      </c>
      <c r="AB8">
        <v>-13</v>
      </c>
      <c r="AC8">
        <v>-21.63</v>
      </c>
      <c r="AD8">
        <v>-22.57</v>
      </c>
      <c r="AE8">
        <v>-27.88</v>
      </c>
      <c r="AF8">
        <v>-20.82</v>
      </c>
      <c r="AG8" t="s">
        <v>19</v>
      </c>
    </row>
    <row r="9" spans="1:33" x14ac:dyDescent="0.25">
      <c r="A9">
        <v>6</v>
      </c>
      <c r="B9">
        <v>-154.74</v>
      </c>
      <c r="C9">
        <v>-297.48</v>
      </c>
      <c r="D9">
        <v>-126.37</v>
      </c>
      <c r="E9">
        <v>12.79</v>
      </c>
      <c r="F9">
        <f t="shared" si="0"/>
        <v>0.33333333333333331</v>
      </c>
      <c r="G9">
        <f t="shared" si="1"/>
        <v>1.7989915432761445E-5</v>
      </c>
      <c r="H9">
        <f t="shared" si="2"/>
        <v>1.0000179899154327</v>
      </c>
      <c r="I9">
        <f t="shared" si="3"/>
        <v>1.0000098062627771</v>
      </c>
      <c r="J9">
        <f t="shared" si="4"/>
        <v>-5020.4979999999996</v>
      </c>
      <c r="K9">
        <f t="shared" si="5"/>
        <v>-5020.4487681601195</v>
      </c>
      <c r="L9">
        <f t="shared" si="6"/>
        <v>-7.4487681601194708</v>
      </c>
      <c r="U9">
        <v>-1.34</v>
      </c>
      <c r="V9">
        <v>-0.61</v>
      </c>
      <c r="W9">
        <v>-10.42</v>
      </c>
      <c r="X9">
        <v>-6.02</v>
      </c>
      <c r="Y9">
        <v>-10.24</v>
      </c>
      <c r="Z9">
        <v>18.53</v>
      </c>
      <c r="AA9">
        <v>-9.18</v>
      </c>
      <c r="AB9">
        <v>-5.1100000000000003</v>
      </c>
      <c r="AC9">
        <v>-13.54</v>
      </c>
      <c r="AD9">
        <v>-1.51</v>
      </c>
      <c r="AE9">
        <v>-22.96</v>
      </c>
      <c r="AF9">
        <v>-5.82</v>
      </c>
      <c r="AG9" t="s">
        <v>19</v>
      </c>
    </row>
    <row r="10" spans="1:33" x14ac:dyDescent="0.25">
      <c r="A10">
        <v>7</v>
      </c>
      <c r="B10">
        <v>-73.78</v>
      </c>
      <c r="C10">
        <v>-176.86</v>
      </c>
      <c r="D10">
        <v>-91.8</v>
      </c>
      <c r="E10">
        <v>29.96</v>
      </c>
      <c r="F10">
        <f t="shared" si="0"/>
        <v>0.3888888888888889</v>
      </c>
      <c r="G10">
        <f t="shared" si="1"/>
        <v>8.333260240719476E-5</v>
      </c>
      <c r="H10">
        <f t="shared" si="2"/>
        <v>1.0000833326024072</v>
      </c>
      <c r="I10">
        <f t="shared" si="3"/>
        <v>1.0000454237406291</v>
      </c>
      <c r="J10">
        <f t="shared" si="4"/>
        <v>-5020.4979999999996</v>
      </c>
      <c r="K10">
        <f t="shared" si="5"/>
        <v>-5020.2699605594235</v>
      </c>
      <c r="L10">
        <f t="shared" si="6"/>
        <v>-7.2699605594234527</v>
      </c>
      <c r="U10">
        <v>9.76</v>
      </c>
      <c r="V10">
        <v>-7.86</v>
      </c>
      <c r="W10">
        <v>6.51</v>
      </c>
      <c r="X10">
        <v>0.27</v>
      </c>
      <c r="Y10">
        <v>-4.29</v>
      </c>
      <c r="Z10">
        <v>-17.14</v>
      </c>
      <c r="AA10">
        <v>9.25</v>
      </c>
      <c r="AB10">
        <v>40.880000000000003</v>
      </c>
      <c r="AC10">
        <v>-5.18</v>
      </c>
      <c r="AD10">
        <v>-14.01</v>
      </c>
      <c r="AE10">
        <v>7.57</v>
      </c>
      <c r="AF10">
        <v>2.5299999999999998</v>
      </c>
      <c r="AG10" t="s">
        <v>19</v>
      </c>
    </row>
    <row r="11" spans="1:33" x14ac:dyDescent="0.25">
      <c r="A11">
        <v>8</v>
      </c>
      <c r="B11">
        <v>11.27</v>
      </c>
      <c r="C11">
        <v>-46.09</v>
      </c>
      <c r="D11">
        <v>-78.7</v>
      </c>
      <c r="E11">
        <v>50.24</v>
      </c>
      <c r="F11">
        <f t="shared" si="0"/>
        <v>0.44444444444444442</v>
      </c>
      <c r="G11">
        <f t="shared" si="1"/>
        <v>3.1444511873726216E-4</v>
      </c>
      <c r="H11">
        <f t="shared" si="2"/>
        <v>1.0003144451187373</v>
      </c>
      <c r="I11">
        <f t="shared" si="3"/>
        <v>1.0001713917771833</v>
      </c>
      <c r="J11">
        <f t="shared" si="4"/>
        <v>-5020.4979999999996</v>
      </c>
      <c r="K11">
        <f t="shared" si="5"/>
        <v>-5019.6376753780005</v>
      </c>
      <c r="L11">
        <f t="shared" si="6"/>
        <v>-6.6376753780004947</v>
      </c>
      <c r="U11">
        <v>11.98</v>
      </c>
      <c r="V11">
        <v>1.47</v>
      </c>
      <c r="W11">
        <v>1.79</v>
      </c>
      <c r="X11">
        <v>3.91</v>
      </c>
      <c r="Y11">
        <v>6.39</v>
      </c>
      <c r="Z11">
        <v>5.69</v>
      </c>
      <c r="AA11">
        <v>2.86</v>
      </c>
      <c r="AB11">
        <v>3.26</v>
      </c>
      <c r="AC11">
        <v>11.49</v>
      </c>
      <c r="AD11">
        <v>3.8</v>
      </c>
      <c r="AE11">
        <v>1.85</v>
      </c>
      <c r="AF11">
        <v>14.29</v>
      </c>
      <c r="AG11" t="s">
        <v>19</v>
      </c>
    </row>
    <row r="12" spans="1:33" x14ac:dyDescent="0.25">
      <c r="A12">
        <v>9</v>
      </c>
      <c r="B12">
        <v>66.78</v>
      </c>
      <c r="C12">
        <v>88.77</v>
      </c>
      <c r="D12">
        <v>-46.04</v>
      </c>
      <c r="E12">
        <v>79.849999999999994</v>
      </c>
      <c r="F12">
        <f t="shared" si="0"/>
        <v>0.5</v>
      </c>
      <c r="G12">
        <f t="shared" si="1"/>
        <v>1.0145108430641254E-3</v>
      </c>
      <c r="H12">
        <f t="shared" si="2"/>
        <v>1.0010145108430641</v>
      </c>
      <c r="I12">
        <f t="shared" si="3"/>
        <v>1.0005528823160015</v>
      </c>
      <c r="J12">
        <f t="shared" si="4"/>
        <v>-5020.4979999999996</v>
      </c>
      <c r="K12">
        <f t="shared" si="5"/>
        <v>-5017.7237892503435</v>
      </c>
      <c r="L12">
        <f t="shared" si="6"/>
        <v>-4.7237892503435432</v>
      </c>
      <c r="U12">
        <v>4.4800000000000004</v>
      </c>
      <c r="V12">
        <v>6.06</v>
      </c>
      <c r="W12">
        <v>-2.81</v>
      </c>
      <c r="X12">
        <v>-6.95</v>
      </c>
      <c r="Y12">
        <v>-6.87</v>
      </c>
      <c r="Z12">
        <v>-2.2000000000000002</v>
      </c>
      <c r="AA12">
        <v>-6.17</v>
      </c>
      <c r="AB12">
        <v>-3.86</v>
      </c>
      <c r="AC12">
        <v>-4.58</v>
      </c>
      <c r="AD12">
        <v>-0.52</v>
      </c>
      <c r="AE12">
        <v>-7.18</v>
      </c>
      <c r="AF12">
        <v>-12.22</v>
      </c>
      <c r="AG12" t="s">
        <v>19</v>
      </c>
    </row>
    <row r="13" spans="1:33" x14ac:dyDescent="0.25">
      <c r="A13">
        <v>10</v>
      </c>
      <c r="B13">
        <v>123.02</v>
      </c>
      <c r="C13">
        <v>207.54</v>
      </c>
      <c r="D13">
        <v>35.08</v>
      </c>
      <c r="E13">
        <v>129.94</v>
      </c>
      <c r="F13">
        <f t="shared" si="0"/>
        <v>0.55555555555555558</v>
      </c>
      <c r="G13">
        <f t="shared" si="1"/>
        <v>2.8927768730672263E-3</v>
      </c>
      <c r="H13">
        <f t="shared" si="2"/>
        <v>1.0028927768730673</v>
      </c>
      <c r="I13">
        <f t="shared" si="3"/>
        <v>1.0015758166171562</v>
      </c>
      <c r="J13">
        <f t="shared" si="4"/>
        <v>-5020.4979999999996</v>
      </c>
      <c r="K13">
        <f t="shared" si="5"/>
        <v>-5012.5990631012228</v>
      </c>
      <c r="L13">
        <f t="shared" si="6"/>
        <v>0.40093689877721772</v>
      </c>
      <c r="U13">
        <v>27.2</v>
      </c>
      <c r="V13">
        <v>7.61</v>
      </c>
      <c r="W13">
        <v>8.48</v>
      </c>
      <c r="X13">
        <v>2.5</v>
      </c>
      <c r="Y13">
        <v>10.15</v>
      </c>
      <c r="Z13">
        <v>0.61</v>
      </c>
      <c r="AA13">
        <v>9.73</v>
      </c>
      <c r="AB13">
        <v>-3.32</v>
      </c>
      <c r="AC13">
        <v>41.38</v>
      </c>
      <c r="AD13">
        <v>5.97</v>
      </c>
      <c r="AE13">
        <v>19.48</v>
      </c>
      <c r="AF13">
        <v>5.0199999999999996</v>
      </c>
      <c r="AG13" t="s">
        <v>19</v>
      </c>
    </row>
    <row r="14" spans="1:33" x14ac:dyDescent="0.25">
      <c r="A14">
        <v>11</v>
      </c>
      <c r="B14">
        <v>175.95</v>
      </c>
      <c r="C14">
        <v>304.16000000000003</v>
      </c>
      <c r="D14">
        <v>108.17</v>
      </c>
      <c r="E14">
        <v>203.74</v>
      </c>
      <c r="F14">
        <f t="shared" si="0"/>
        <v>0.61111111111111116</v>
      </c>
      <c r="G14">
        <f t="shared" si="1"/>
        <v>7.4638893182061147E-3</v>
      </c>
      <c r="H14">
        <f t="shared" si="2"/>
        <v>1.0074638893182062</v>
      </c>
      <c r="I14">
        <f t="shared" si="3"/>
        <v>1.0040616839066339</v>
      </c>
      <c r="J14">
        <f t="shared" si="4"/>
        <v>-5020.4979999999996</v>
      </c>
      <c r="K14">
        <f t="shared" si="5"/>
        <v>-5000.1888135658082</v>
      </c>
      <c r="L14">
        <f t="shared" si="6"/>
        <v>12.811186434191768</v>
      </c>
      <c r="U14">
        <v>32.799999999999997</v>
      </c>
      <c r="V14">
        <v>15.64</v>
      </c>
      <c r="W14">
        <v>7.71</v>
      </c>
      <c r="X14">
        <v>5.1100000000000003</v>
      </c>
      <c r="Y14">
        <v>5.83</v>
      </c>
      <c r="Z14">
        <v>8.8000000000000007</v>
      </c>
      <c r="AA14">
        <v>3.49</v>
      </c>
      <c r="AB14">
        <v>-21.32</v>
      </c>
      <c r="AC14">
        <v>30.74</v>
      </c>
      <c r="AD14">
        <v>8.4600000000000009</v>
      </c>
      <c r="AE14">
        <v>17.27</v>
      </c>
      <c r="AF14">
        <v>1.47</v>
      </c>
      <c r="AG14" t="s">
        <v>19</v>
      </c>
    </row>
    <row r="15" spans="1:33" x14ac:dyDescent="0.25">
      <c r="A15">
        <v>12</v>
      </c>
      <c r="B15">
        <v>202.02</v>
      </c>
      <c r="C15">
        <v>395.45</v>
      </c>
      <c r="D15">
        <v>188.7</v>
      </c>
      <c r="E15">
        <v>321.5</v>
      </c>
      <c r="F15">
        <f t="shared" si="0"/>
        <v>0.66666666666666663</v>
      </c>
      <c r="G15">
        <f t="shared" si="1"/>
        <v>1.7732600450505322E-2</v>
      </c>
      <c r="H15">
        <f t="shared" si="2"/>
        <v>1.0177326004505054</v>
      </c>
      <c r="I15">
        <f t="shared" si="3"/>
        <v>1.0096273863207963</v>
      </c>
      <c r="J15">
        <f t="shared" si="4"/>
        <v>-5020.4979999999996</v>
      </c>
      <c r="K15">
        <f t="shared" si="5"/>
        <v>-4972.6246217382222</v>
      </c>
      <c r="L15">
        <f t="shared" si="6"/>
        <v>40.375378261777769</v>
      </c>
      <c r="U15">
        <v>40.47</v>
      </c>
      <c r="V15">
        <v>31.66</v>
      </c>
      <c r="W15">
        <v>9.16</v>
      </c>
      <c r="X15">
        <v>10.84</v>
      </c>
      <c r="Y15">
        <v>2.0699999999999998</v>
      </c>
      <c r="Z15">
        <v>3.25</v>
      </c>
      <c r="AA15">
        <v>5.35</v>
      </c>
      <c r="AB15">
        <v>8.93</v>
      </c>
      <c r="AC15">
        <v>27.48</v>
      </c>
      <c r="AD15">
        <v>11.67</v>
      </c>
      <c r="AE15">
        <v>13.76</v>
      </c>
      <c r="AF15">
        <v>18.13</v>
      </c>
      <c r="AG15" t="s">
        <v>19</v>
      </c>
    </row>
    <row r="16" spans="1:33" x14ac:dyDescent="0.25">
      <c r="A16">
        <v>13</v>
      </c>
      <c r="B16">
        <v>230.14</v>
      </c>
      <c r="C16">
        <v>476.02</v>
      </c>
      <c r="D16">
        <v>297.51</v>
      </c>
      <c r="E16">
        <v>488.96</v>
      </c>
      <c r="F16">
        <f t="shared" si="0"/>
        <v>0.72222222222222221</v>
      </c>
      <c r="G16">
        <f t="shared" si="1"/>
        <v>3.9308056845681907E-2</v>
      </c>
      <c r="H16">
        <f t="shared" si="2"/>
        <v>1.0393080568456818</v>
      </c>
      <c r="I16">
        <f t="shared" si="3"/>
        <v>1.0212388188924308</v>
      </c>
      <c r="J16">
        <f t="shared" si="4"/>
        <v>-5020.4979999999996</v>
      </c>
      <c r="K16">
        <f t="shared" si="5"/>
        <v>-4916.0861368792312</v>
      </c>
      <c r="L16">
        <f t="shared" si="6"/>
        <v>96.913863120768838</v>
      </c>
      <c r="U16">
        <v>65.47</v>
      </c>
      <c r="V16">
        <v>44.44</v>
      </c>
      <c r="W16">
        <v>17.059999999999999</v>
      </c>
      <c r="X16">
        <v>5.53</v>
      </c>
      <c r="Y16">
        <v>6.15</v>
      </c>
      <c r="Z16">
        <v>16.88</v>
      </c>
      <c r="AA16">
        <v>24.06</v>
      </c>
      <c r="AB16">
        <v>11.32</v>
      </c>
      <c r="AC16">
        <v>60.24</v>
      </c>
      <c r="AD16">
        <v>20.3</v>
      </c>
      <c r="AE16">
        <v>33.81</v>
      </c>
      <c r="AF16">
        <v>3.89</v>
      </c>
      <c r="AG16" t="s">
        <v>19</v>
      </c>
    </row>
    <row r="17" spans="1:33" x14ac:dyDescent="0.25">
      <c r="A17">
        <v>14</v>
      </c>
      <c r="B17">
        <v>249.56</v>
      </c>
      <c r="C17">
        <v>502.17</v>
      </c>
      <c r="D17">
        <v>368.7</v>
      </c>
      <c r="E17">
        <v>729.49</v>
      </c>
      <c r="F17">
        <f t="shared" si="0"/>
        <v>0.77777777777777779</v>
      </c>
      <c r="G17">
        <f t="shared" si="1"/>
        <v>8.214067200652625E-2</v>
      </c>
      <c r="H17">
        <f t="shared" si="2"/>
        <v>1.0821406720065263</v>
      </c>
      <c r="I17">
        <f t="shared" si="3"/>
        <v>1.0439700892345616</v>
      </c>
      <c r="J17">
        <f t="shared" si="4"/>
        <v>-5020.4979999999996</v>
      </c>
      <c r="K17">
        <f t="shared" si="5"/>
        <v>-4809.0439101382935</v>
      </c>
      <c r="L17">
        <f t="shared" si="6"/>
        <v>203.95608986170646</v>
      </c>
      <c r="U17">
        <v>102.69</v>
      </c>
      <c r="V17">
        <v>55.12</v>
      </c>
      <c r="W17">
        <v>13.08</v>
      </c>
      <c r="X17">
        <v>10.64</v>
      </c>
      <c r="Y17">
        <v>-0.16</v>
      </c>
      <c r="Z17">
        <v>4.01</v>
      </c>
      <c r="AA17">
        <v>11.88</v>
      </c>
      <c r="AB17">
        <v>10.38</v>
      </c>
      <c r="AC17">
        <v>29.82</v>
      </c>
      <c r="AD17">
        <v>14.84</v>
      </c>
      <c r="AE17">
        <v>11.55</v>
      </c>
      <c r="AF17">
        <v>8.52</v>
      </c>
      <c r="AG17" t="s">
        <v>19</v>
      </c>
    </row>
    <row r="18" spans="1:33" x14ac:dyDescent="0.25">
      <c r="A18">
        <v>15</v>
      </c>
      <c r="B18">
        <v>269.69</v>
      </c>
      <c r="C18">
        <v>555.91</v>
      </c>
      <c r="D18">
        <v>438.58</v>
      </c>
      <c r="E18">
        <v>1047.78</v>
      </c>
      <c r="F18">
        <f t="shared" si="0"/>
        <v>0.83333333333333337</v>
      </c>
      <c r="G18">
        <f t="shared" si="1"/>
        <v>0.16313325736636602</v>
      </c>
      <c r="H18">
        <f t="shared" si="2"/>
        <v>1.163133257366366</v>
      </c>
      <c r="I18">
        <f t="shared" si="3"/>
        <v>1.0858619773249045</v>
      </c>
      <c r="J18">
        <f t="shared" si="4"/>
        <v>-5020.4979999999996</v>
      </c>
      <c r="K18">
        <f t="shared" si="5"/>
        <v>-4623.5139500586811</v>
      </c>
      <c r="L18">
        <f t="shared" si="6"/>
        <v>389.48604994131892</v>
      </c>
      <c r="U18">
        <v>159.26</v>
      </c>
      <c r="V18">
        <v>75.14</v>
      </c>
      <c r="W18">
        <v>19</v>
      </c>
      <c r="X18">
        <v>0.97</v>
      </c>
      <c r="Y18">
        <v>-1.23</v>
      </c>
      <c r="Z18">
        <v>-7.75</v>
      </c>
      <c r="AA18">
        <v>9.15</v>
      </c>
      <c r="AB18">
        <v>-27.72</v>
      </c>
      <c r="AC18">
        <v>45.93</v>
      </c>
      <c r="AD18">
        <v>22.19</v>
      </c>
      <c r="AE18">
        <v>16.21</v>
      </c>
      <c r="AF18">
        <v>-17.079999999999998</v>
      </c>
      <c r="AG18" t="s">
        <v>19</v>
      </c>
    </row>
    <row r="19" spans="1:33" x14ac:dyDescent="0.25">
      <c r="A19">
        <v>16</v>
      </c>
      <c r="B19">
        <v>291.18</v>
      </c>
      <c r="C19">
        <v>576.73</v>
      </c>
      <c r="D19">
        <v>508.49</v>
      </c>
      <c r="E19">
        <v>1479.57</v>
      </c>
      <c r="F19">
        <f t="shared" si="0"/>
        <v>0.88888888888888884</v>
      </c>
      <c r="G19">
        <f t="shared" si="1"/>
        <v>0.30994751893192579</v>
      </c>
      <c r="H19">
        <f t="shared" si="2"/>
        <v>1.3099475189319258</v>
      </c>
      <c r="I19">
        <f t="shared" si="3"/>
        <v>1.1585508470252441</v>
      </c>
      <c r="J19">
        <f t="shared" si="4"/>
        <v>-5020.4979999999996</v>
      </c>
      <c r="K19">
        <f t="shared" si="5"/>
        <v>-4333.4291394209358</v>
      </c>
      <c r="L19">
        <f t="shared" si="6"/>
        <v>679.57086057906417</v>
      </c>
      <c r="U19">
        <v>242.79</v>
      </c>
      <c r="V19">
        <v>112</v>
      </c>
      <c r="W19">
        <v>26.22</v>
      </c>
      <c r="X19">
        <v>12.17</v>
      </c>
      <c r="Y19">
        <v>5.0199999999999996</v>
      </c>
      <c r="Z19">
        <v>6.03</v>
      </c>
      <c r="AA19">
        <v>19.88</v>
      </c>
      <c r="AB19">
        <v>6.08</v>
      </c>
      <c r="AC19">
        <v>47.09</v>
      </c>
      <c r="AD19">
        <v>28.89</v>
      </c>
      <c r="AE19">
        <v>20.89</v>
      </c>
      <c r="AF19">
        <v>19.21</v>
      </c>
      <c r="AG19" t="s">
        <v>19</v>
      </c>
    </row>
    <row r="20" spans="1:33" x14ac:dyDescent="0.25">
      <c r="A20">
        <v>17</v>
      </c>
      <c r="B20">
        <v>297.91000000000003</v>
      </c>
      <c r="C20">
        <v>609.67999999999995</v>
      </c>
      <c r="D20">
        <v>565.64</v>
      </c>
      <c r="E20">
        <v>1963.18</v>
      </c>
      <c r="F20">
        <f t="shared" si="0"/>
        <v>0.94444444444444442</v>
      </c>
      <c r="G20">
        <f t="shared" si="1"/>
        <v>0.56640810578820167</v>
      </c>
      <c r="H20">
        <f t="shared" si="2"/>
        <v>1.5664081057882018</v>
      </c>
      <c r="I20">
        <f t="shared" si="3"/>
        <v>1.2771522501949084</v>
      </c>
      <c r="J20">
        <f t="shared" si="4"/>
        <v>-5020.4979999999996</v>
      </c>
      <c r="K20">
        <f t="shared" si="5"/>
        <v>-3931.0097909108431</v>
      </c>
      <c r="L20">
        <f t="shared" si="6"/>
        <v>1081.9902090891569</v>
      </c>
      <c r="U20">
        <v>372.12</v>
      </c>
      <c r="V20">
        <v>156.63999999999999</v>
      </c>
      <c r="W20">
        <v>34.93</v>
      </c>
      <c r="X20">
        <v>9.16</v>
      </c>
      <c r="Y20">
        <v>8.17</v>
      </c>
      <c r="Z20">
        <v>10.28</v>
      </c>
      <c r="AA20">
        <v>11.15</v>
      </c>
      <c r="AB20">
        <v>9.4700000000000006</v>
      </c>
      <c r="AC20">
        <v>52.91</v>
      </c>
      <c r="AD20">
        <v>35.619999999999997</v>
      </c>
      <c r="AE20">
        <v>16.86</v>
      </c>
      <c r="AF20">
        <v>3.08</v>
      </c>
      <c r="AG20" t="s">
        <v>19</v>
      </c>
    </row>
    <row r="21" spans="1:33" x14ac:dyDescent="0.25">
      <c r="A21">
        <v>18</v>
      </c>
      <c r="B21">
        <v>320.12</v>
      </c>
      <c r="C21">
        <v>586.85</v>
      </c>
      <c r="D21">
        <v>620.79999999999995</v>
      </c>
      <c r="E21">
        <v>2499.2800000000002</v>
      </c>
      <c r="F21">
        <f t="shared" si="0"/>
        <v>1</v>
      </c>
      <c r="G21">
        <f t="shared" si="1"/>
        <v>1</v>
      </c>
      <c r="H21">
        <f t="shared" si="2"/>
        <v>2</v>
      </c>
      <c r="I21">
        <f t="shared" si="3"/>
        <v>1.459121479329009</v>
      </c>
      <c r="J21">
        <f t="shared" si="4"/>
        <v>-5020.4979999999996</v>
      </c>
      <c r="K21">
        <f t="shared" si="5"/>
        <v>-3440.7676613113281</v>
      </c>
      <c r="L21">
        <f t="shared" si="6"/>
        <v>1572.2323386886719</v>
      </c>
      <c r="U21">
        <v>581.98</v>
      </c>
      <c r="V21">
        <v>215.5</v>
      </c>
      <c r="W21">
        <v>47.96</v>
      </c>
      <c r="X21">
        <v>15.12</v>
      </c>
      <c r="Y21">
        <v>15.53</v>
      </c>
      <c r="Z21">
        <v>-15.16</v>
      </c>
      <c r="AA21">
        <v>15.21</v>
      </c>
      <c r="AB21">
        <v>47.56</v>
      </c>
      <c r="AC21">
        <v>100.15</v>
      </c>
      <c r="AD21">
        <v>9.43</v>
      </c>
      <c r="AE21">
        <v>24.28</v>
      </c>
      <c r="AF21">
        <v>3.78</v>
      </c>
      <c r="AG21" t="s">
        <v>19</v>
      </c>
    </row>
    <row r="22" spans="1:33" x14ac:dyDescent="0.25">
      <c r="A22">
        <v>19</v>
      </c>
      <c r="B22">
        <v>301.33999999999997</v>
      </c>
      <c r="C22">
        <v>599.66</v>
      </c>
      <c r="D22">
        <v>652.45000000000005</v>
      </c>
      <c r="E22">
        <v>3025.52</v>
      </c>
      <c r="F22">
        <f t="shared" si="0"/>
        <v>1.0555555555555556</v>
      </c>
      <c r="G22">
        <f t="shared" si="1"/>
        <v>1.7120620402605371</v>
      </c>
      <c r="H22">
        <f t="shared" si="2"/>
        <v>2.7120620402605371</v>
      </c>
      <c r="I22">
        <f t="shared" si="3"/>
        <v>1.7226284793471081</v>
      </c>
      <c r="J22">
        <f t="shared" si="4"/>
        <v>-5020.4979999999996</v>
      </c>
      <c r="K22">
        <f t="shared" si="5"/>
        <v>-2914.4403800306459</v>
      </c>
      <c r="L22">
        <f t="shared" si="6"/>
        <v>2098.5596199693541</v>
      </c>
      <c r="U22">
        <v>852.44</v>
      </c>
      <c r="V22">
        <v>314.58</v>
      </c>
      <c r="W22">
        <v>63.36</v>
      </c>
      <c r="X22">
        <v>15.82</v>
      </c>
      <c r="Y22">
        <v>2.61</v>
      </c>
      <c r="Z22">
        <v>-1.29</v>
      </c>
      <c r="AA22">
        <v>11.22</v>
      </c>
      <c r="AB22">
        <v>-2.2400000000000002</v>
      </c>
      <c r="AC22">
        <v>108.04</v>
      </c>
      <c r="AD22">
        <v>23.59</v>
      </c>
      <c r="AE22">
        <v>13.57</v>
      </c>
      <c r="AF22">
        <v>5.17</v>
      </c>
      <c r="AG22" t="s">
        <v>19</v>
      </c>
    </row>
    <row r="23" spans="1:33" x14ac:dyDescent="0.25">
      <c r="A23">
        <v>20</v>
      </c>
      <c r="B23">
        <v>315.52</v>
      </c>
      <c r="C23">
        <v>605.77</v>
      </c>
      <c r="D23">
        <v>690.83</v>
      </c>
      <c r="E23">
        <v>3514.9</v>
      </c>
      <c r="F23">
        <f t="shared" si="0"/>
        <v>1.1111111111111112</v>
      </c>
      <c r="G23">
        <f t="shared" si="1"/>
        <v>2.8514006457833192</v>
      </c>
      <c r="H23">
        <f t="shared" si="2"/>
        <v>3.8514006457833192</v>
      </c>
      <c r="I23">
        <f t="shared" si="3"/>
        <v>2.0855507033628236</v>
      </c>
      <c r="J23">
        <f t="shared" si="4"/>
        <v>-5020.4979999999996</v>
      </c>
      <c r="K23">
        <f t="shared" si="5"/>
        <v>-2407.2768846639651</v>
      </c>
      <c r="L23">
        <f t="shared" si="6"/>
        <v>2605.7231153360349</v>
      </c>
      <c r="U23">
        <v>1225.47</v>
      </c>
      <c r="V23">
        <v>457.54</v>
      </c>
      <c r="W23">
        <v>85.47</v>
      </c>
      <c r="X23">
        <v>19.09</v>
      </c>
      <c r="Y23">
        <v>9.0399999999999991</v>
      </c>
      <c r="Z23">
        <v>5.18</v>
      </c>
      <c r="AA23">
        <v>18.670000000000002</v>
      </c>
      <c r="AB23">
        <v>14.77</v>
      </c>
      <c r="AC23">
        <v>115.73</v>
      </c>
      <c r="AD23">
        <v>29.7</v>
      </c>
      <c r="AE23">
        <v>36.49</v>
      </c>
      <c r="AF23">
        <v>14.64</v>
      </c>
      <c r="AG23" t="s">
        <v>19</v>
      </c>
    </row>
    <row r="24" spans="1:33" x14ac:dyDescent="0.25">
      <c r="A24">
        <v>21</v>
      </c>
      <c r="B24">
        <v>306.83999999999997</v>
      </c>
      <c r="C24">
        <v>630.72</v>
      </c>
      <c r="D24">
        <v>709.72</v>
      </c>
      <c r="E24">
        <v>3919.58</v>
      </c>
      <c r="F24">
        <f t="shared" si="0"/>
        <v>1.1666666666666667</v>
      </c>
      <c r="G24">
        <f t="shared" si="1"/>
        <v>4.6321842211352298</v>
      </c>
      <c r="H24">
        <f t="shared" si="2"/>
        <v>5.6321842211352298</v>
      </c>
      <c r="I24">
        <f t="shared" si="3"/>
        <v>2.5656295664461459</v>
      </c>
      <c r="J24">
        <f t="shared" si="4"/>
        <v>-5020.4979999999996</v>
      </c>
      <c r="K24">
        <f t="shared" si="5"/>
        <v>-1956.8288679157545</v>
      </c>
      <c r="L24">
        <f t="shared" si="6"/>
        <v>3056.1711320842455</v>
      </c>
      <c r="U24">
        <v>1689.77</v>
      </c>
      <c r="V24">
        <v>649.53</v>
      </c>
      <c r="W24">
        <v>126.17</v>
      </c>
      <c r="X24">
        <v>24.31</v>
      </c>
      <c r="Y24">
        <v>2.57</v>
      </c>
      <c r="Z24">
        <v>20.16</v>
      </c>
      <c r="AA24">
        <v>14.03</v>
      </c>
      <c r="AB24">
        <v>15.77</v>
      </c>
      <c r="AC24">
        <v>111.06</v>
      </c>
      <c r="AD24">
        <v>41.19</v>
      </c>
      <c r="AE24">
        <v>1.59</v>
      </c>
      <c r="AF24">
        <v>-3.45</v>
      </c>
      <c r="AG24" t="s">
        <v>19</v>
      </c>
    </row>
    <row r="25" spans="1:33" x14ac:dyDescent="0.25">
      <c r="A25">
        <v>22</v>
      </c>
      <c r="B25">
        <v>321.02999999999997</v>
      </c>
      <c r="C25">
        <v>618.02</v>
      </c>
      <c r="D25">
        <v>746.1</v>
      </c>
      <c r="E25">
        <v>4241.47</v>
      </c>
      <c r="F25">
        <f t="shared" si="0"/>
        <v>1.2222222222222223</v>
      </c>
      <c r="G25">
        <f t="shared" si="1"/>
        <v>7.3571311427908874</v>
      </c>
      <c r="H25">
        <f t="shared" si="2"/>
        <v>8.3571311427908874</v>
      </c>
      <c r="I25">
        <f t="shared" si="3"/>
        <v>3.1813641964910948</v>
      </c>
      <c r="J25">
        <f t="shared" si="4"/>
        <v>-5020.4979999999996</v>
      </c>
      <c r="K25">
        <f t="shared" si="5"/>
        <v>-1578.0959644725331</v>
      </c>
      <c r="L25">
        <f t="shared" si="6"/>
        <v>3434.9040355274669</v>
      </c>
      <c r="U25">
        <v>2211.48</v>
      </c>
      <c r="V25">
        <v>906.4</v>
      </c>
      <c r="W25">
        <v>187.11</v>
      </c>
      <c r="X25">
        <v>37.909999999999997</v>
      </c>
      <c r="Y25">
        <v>28.63</v>
      </c>
      <c r="Z25">
        <v>-5.19</v>
      </c>
      <c r="AA25">
        <v>24.19</v>
      </c>
      <c r="AB25">
        <v>19.350000000000001</v>
      </c>
      <c r="AC25">
        <v>149.30000000000001</v>
      </c>
      <c r="AD25">
        <v>25.8</v>
      </c>
      <c r="AE25">
        <v>35.28</v>
      </c>
      <c r="AF25">
        <v>6.71</v>
      </c>
      <c r="AG25" t="s">
        <v>19</v>
      </c>
    </row>
    <row r="26" spans="1:33" x14ac:dyDescent="0.25">
      <c r="A26">
        <v>23</v>
      </c>
      <c r="B26">
        <v>329.18</v>
      </c>
      <c r="C26">
        <v>624.82000000000005</v>
      </c>
      <c r="D26">
        <v>744.16</v>
      </c>
      <c r="E26">
        <v>4475.93</v>
      </c>
      <c r="F26">
        <f t="shared" si="0"/>
        <v>1.2777777777777777</v>
      </c>
      <c r="G26">
        <f t="shared" si="1"/>
        <v>11.447173517249915</v>
      </c>
      <c r="H26">
        <f t="shared" si="2"/>
        <v>12.447173517249915</v>
      </c>
      <c r="I26">
        <f t="shared" si="3"/>
        <v>3.9529658498467986</v>
      </c>
      <c r="J26">
        <f t="shared" si="4"/>
        <v>-5020.4979999999996</v>
      </c>
      <c r="K26">
        <f t="shared" si="5"/>
        <v>-1270.058530911562</v>
      </c>
      <c r="L26">
        <f t="shared" si="6"/>
        <v>3742.9414690884378</v>
      </c>
      <c r="U26">
        <v>2776.56</v>
      </c>
      <c r="V26">
        <v>1252.0999999999999</v>
      </c>
      <c r="W26">
        <v>269.31</v>
      </c>
      <c r="X26">
        <v>53.49</v>
      </c>
      <c r="Y26">
        <v>15.97</v>
      </c>
      <c r="Z26">
        <v>9.83</v>
      </c>
      <c r="AA26">
        <v>16.2</v>
      </c>
      <c r="AB26">
        <v>17.09</v>
      </c>
      <c r="AC26">
        <v>195.61</v>
      </c>
      <c r="AD26">
        <v>35.96</v>
      </c>
      <c r="AE26">
        <v>19.22</v>
      </c>
      <c r="AF26">
        <v>9.4700000000000006</v>
      </c>
      <c r="AG26" t="s">
        <v>19</v>
      </c>
    </row>
    <row r="27" spans="1:33" x14ac:dyDescent="0.25">
      <c r="A27">
        <v>24</v>
      </c>
      <c r="B27">
        <v>331.27</v>
      </c>
      <c r="C27">
        <v>631.62</v>
      </c>
      <c r="D27">
        <v>741.55</v>
      </c>
      <c r="E27">
        <v>4648.3900000000003</v>
      </c>
      <c r="F27">
        <f t="shared" si="0"/>
        <v>1.3333333333333333</v>
      </c>
      <c r="G27">
        <f t="shared" si="1"/>
        <v>17.478965919129642</v>
      </c>
      <c r="H27">
        <f t="shared" si="2"/>
        <v>18.478965919129642</v>
      </c>
      <c r="I27">
        <f t="shared" si="3"/>
        <v>4.9030463063187959</v>
      </c>
      <c r="J27">
        <f t="shared" si="4"/>
        <v>-5020.4979999999996</v>
      </c>
      <c r="K27">
        <f t="shared" si="5"/>
        <v>-1023.954840795576</v>
      </c>
      <c r="L27">
        <f t="shared" si="6"/>
        <v>3989.0451592044237</v>
      </c>
      <c r="U27">
        <v>3293.94</v>
      </c>
      <c r="V27">
        <v>1671.44</v>
      </c>
      <c r="W27">
        <v>390.82</v>
      </c>
      <c r="X27">
        <v>80.959999999999994</v>
      </c>
      <c r="Y27">
        <v>11.84</v>
      </c>
      <c r="Z27">
        <v>10.01</v>
      </c>
      <c r="AA27">
        <v>2.83</v>
      </c>
      <c r="AB27">
        <v>20.87</v>
      </c>
      <c r="AC27">
        <v>214.11</v>
      </c>
      <c r="AD27">
        <v>47.47</v>
      </c>
      <c r="AE27">
        <v>22.66</v>
      </c>
      <c r="AF27">
        <v>24.34</v>
      </c>
      <c r="AG27" t="s">
        <v>19</v>
      </c>
    </row>
    <row r="28" spans="1:33" x14ac:dyDescent="0.25">
      <c r="A28">
        <v>25</v>
      </c>
      <c r="B28">
        <v>336.73</v>
      </c>
      <c r="C28">
        <v>610.85</v>
      </c>
      <c r="D28">
        <v>761.79</v>
      </c>
      <c r="E28">
        <v>4768.29</v>
      </c>
      <c r="F28">
        <f t="shared" si="0"/>
        <v>1.3888888888888888</v>
      </c>
      <c r="G28">
        <f t="shared" si="1"/>
        <v>26.23181392382504</v>
      </c>
      <c r="H28">
        <f t="shared" si="2"/>
        <v>27.23181392382504</v>
      </c>
      <c r="I28">
        <f t="shared" si="3"/>
        <v>6.0570371698037118</v>
      </c>
      <c r="J28">
        <f t="shared" si="4"/>
        <v>-5020.4979999999996</v>
      </c>
      <c r="K28">
        <f t="shared" si="5"/>
        <v>-828.87026433134747</v>
      </c>
      <c r="L28">
        <f t="shared" si="6"/>
        <v>4184.1297356686528</v>
      </c>
      <c r="U28">
        <v>3751.88</v>
      </c>
      <c r="V28">
        <v>2143.4</v>
      </c>
      <c r="W28">
        <v>579.13</v>
      </c>
      <c r="X28">
        <v>125.6</v>
      </c>
      <c r="Y28">
        <v>15.23</v>
      </c>
      <c r="Z28">
        <v>-18.43</v>
      </c>
      <c r="AA28">
        <v>6.26</v>
      </c>
      <c r="AB28">
        <v>21.49</v>
      </c>
      <c r="AC28">
        <v>208.98</v>
      </c>
      <c r="AD28">
        <v>32.08</v>
      </c>
      <c r="AE28">
        <v>30.13</v>
      </c>
      <c r="AF28">
        <v>10.97</v>
      </c>
      <c r="AG28" t="s">
        <v>19</v>
      </c>
    </row>
    <row r="29" spans="1:33" x14ac:dyDescent="0.25">
      <c r="A29">
        <v>26</v>
      </c>
      <c r="B29">
        <v>355.62</v>
      </c>
      <c r="C29">
        <v>624.36</v>
      </c>
      <c r="D29">
        <v>768.58</v>
      </c>
      <c r="E29">
        <v>4840.66</v>
      </c>
      <c r="F29">
        <f t="shared" si="0"/>
        <v>1.4444444444444444</v>
      </c>
      <c r="G29">
        <f t="shared" si="1"/>
        <v>38.745822298911939</v>
      </c>
      <c r="H29">
        <f t="shared" si="2"/>
        <v>39.745822298911939</v>
      </c>
      <c r="I29">
        <f t="shared" si="3"/>
        <v>7.4434416681686804</v>
      </c>
      <c r="J29">
        <f t="shared" si="4"/>
        <v>-5020.4979999999996</v>
      </c>
      <c r="K29">
        <f t="shared" si="5"/>
        <v>-674.48610788068413</v>
      </c>
      <c r="L29">
        <f t="shared" si="6"/>
        <v>4338.5138921193156</v>
      </c>
      <c r="U29">
        <v>4121.25</v>
      </c>
      <c r="V29">
        <v>2630.95</v>
      </c>
      <c r="W29">
        <v>837.12</v>
      </c>
      <c r="X29">
        <v>190.54</v>
      </c>
      <c r="Y29">
        <v>26.17</v>
      </c>
      <c r="Z29">
        <v>7.4</v>
      </c>
      <c r="AA29">
        <v>16.41</v>
      </c>
      <c r="AB29">
        <v>6.39</v>
      </c>
      <c r="AC29">
        <v>270.10000000000002</v>
      </c>
      <c r="AD29">
        <v>44.25</v>
      </c>
      <c r="AE29">
        <v>18.09</v>
      </c>
      <c r="AF29">
        <v>-9.81</v>
      </c>
      <c r="AG29" t="s">
        <v>19</v>
      </c>
    </row>
    <row r="30" spans="1:33" x14ac:dyDescent="0.25">
      <c r="A30">
        <v>27</v>
      </c>
      <c r="B30">
        <v>351.64</v>
      </c>
      <c r="C30">
        <v>627.1</v>
      </c>
      <c r="D30">
        <v>755.19</v>
      </c>
      <c r="E30">
        <v>4892.92</v>
      </c>
      <c r="F30">
        <f t="shared" si="0"/>
        <v>1.5</v>
      </c>
      <c r="G30">
        <f t="shared" si="1"/>
        <v>56.393308065061731</v>
      </c>
      <c r="H30">
        <f t="shared" si="2"/>
        <v>57.393308065061731</v>
      </c>
      <c r="I30">
        <f t="shared" si="3"/>
        <v>9.0940067347469817</v>
      </c>
      <c r="J30">
        <f t="shared" si="4"/>
        <v>-5020.4979999999996</v>
      </c>
      <c r="K30">
        <f t="shared" si="5"/>
        <v>-552.06666834953501</v>
      </c>
      <c r="L30">
        <f t="shared" si="6"/>
        <v>4460.9333316504653</v>
      </c>
      <c r="U30">
        <v>4388.5600000000004</v>
      </c>
      <c r="V30">
        <v>3114.67</v>
      </c>
      <c r="W30">
        <v>1170.57</v>
      </c>
      <c r="X30">
        <v>302.02</v>
      </c>
      <c r="Y30">
        <v>33.020000000000003</v>
      </c>
      <c r="Z30">
        <v>-0.56000000000000005</v>
      </c>
      <c r="AA30">
        <v>-2.36</v>
      </c>
      <c r="AB30">
        <v>7.11</v>
      </c>
      <c r="AC30">
        <v>305.99</v>
      </c>
      <c r="AD30">
        <v>44.3</v>
      </c>
      <c r="AE30">
        <v>12.1</v>
      </c>
      <c r="AF30">
        <v>1</v>
      </c>
      <c r="AG30" t="s">
        <v>19</v>
      </c>
    </row>
    <row r="31" spans="1:33" x14ac:dyDescent="0.25">
      <c r="A31">
        <v>28</v>
      </c>
      <c r="B31">
        <v>373.19</v>
      </c>
      <c r="C31">
        <v>630.51</v>
      </c>
      <c r="D31">
        <v>768</v>
      </c>
      <c r="E31">
        <v>4930.58</v>
      </c>
      <c r="F31">
        <f t="shared" si="0"/>
        <v>1.5555555555555556</v>
      </c>
      <c r="G31">
        <f t="shared" si="1"/>
        <v>80.965790132352765</v>
      </c>
      <c r="H31">
        <f t="shared" si="2"/>
        <v>81.965790132352765</v>
      </c>
      <c r="I31">
        <f t="shared" si="3"/>
        <v>11.04386645658318</v>
      </c>
      <c r="J31">
        <f t="shared" si="4"/>
        <v>-5020.4979999999996</v>
      </c>
      <c r="K31">
        <f t="shared" si="5"/>
        <v>-454.59604385267733</v>
      </c>
      <c r="L31">
        <f t="shared" si="6"/>
        <v>4558.4039561473228</v>
      </c>
      <c r="U31">
        <v>4593.6099999999997</v>
      </c>
      <c r="V31">
        <v>3555.61</v>
      </c>
      <c r="W31">
        <v>1599.05</v>
      </c>
      <c r="X31">
        <v>483.11</v>
      </c>
      <c r="Y31">
        <v>53.84</v>
      </c>
      <c r="Z31">
        <v>0.36</v>
      </c>
      <c r="AA31">
        <v>7.77</v>
      </c>
      <c r="AB31">
        <v>10.54</v>
      </c>
      <c r="AC31">
        <v>387.36</v>
      </c>
      <c r="AD31">
        <v>47.03</v>
      </c>
      <c r="AE31">
        <v>29.62</v>
      </c>
      <c r="AF31">
        <v>-5.68</v>
      </c>
      <c r="AG31" t="s">
        <v>19</v>
      </c>
    </row>
    <row r="32" spans="1:33" x14ac:dyDescent="0.25">
      <c r="A32">
        <v>29</v>
      </c>
      <c r="B32">
        <v>372.54</v>
      </c>
      <c r="C32">
        <v>623.13</v>
      </c>
      <c r="D32">
        <v>785.51</v>
      </c>
      <c r="E32">
        <v>4962.46</v>
      </c>
      <c r="F32">
        <f t="shared" si="0"/>
        <v>1.6111111111111112</v>
      </c>
      <c r="G32">
        <f t="shared" si="1"/>
        <v>114.77915571102807</v>
      </c>
      <c r="H32">
        <f t="shared" si="2"/>
        <v>115.77915571102807</v>
      </c>
      <c r="I32">
        <f t="shared" si="3"/>
        <v>13.331681179958139</v>
      </c>
      <c r="J32">
        <f t="shared" si="4"/>
        <v>-5020.4979999999996</v>
      </c>
      <c r="K32">
        <f t="shared" si="5"/>
        <v>-376.58401309112043</v>
      </c>
      <c r="L32">
        <f t="shared" si="6"/>
        <v>4636.4159869088799</v>
      </c>
      <c r="U32">
        <v>4736.91</v>
      </c>
      <c r="V32">
        <v>3925.35</v>
      </c>
      <c r="W32">
        <v>2090.08</v>
      </c>
      <c r="X32">
        <v>767.62</v>
      </c>
      <c r="Y32">
        <v>87.02</v>
      </c>
      <c r="Z32">
        <v>-5.39</v>
      </c>
      <c r="AA32">
        <v>7.79</v>
      </c>
      <c r="AB32">
        <v>41.06</v>
      </c>
      <c r="AC32">
        <v>426.33</v>
      </c>
      <c r="AD32">
        <v>38.99</v>
      </c>
      <c r="AE32">
        <v>33.68</v>
      </c>
      <c r="AF32">
        <v>10.48</v>
      </c>
      <c r="AG32" t="s">
        <v>19</v>
      </c>
    </row>
    <row r="33" spans="1:33" x14ac:dyDescent="0.25">
      <c r="A33">
        <v>30</v>
      </c>
      <c r="B33">
        <v>398.1</v>
      </c>
      <c r="C33">
        <v>631.87</v>
      </c>
      <c r="D33">
        <v>786.18</v>
      </c>
      <c r="E33">
        <v>4970.3900000000003</v>
      </c>
      <c r="F33">
        <f t="shared" si="0"/>
        <v>1.6666666666666667</v>
      </c>
      <c r="G33">
        <f t="shared" si="1"/>
        <v>160.79991503457464</v>
      </c>
      <c r="H33">
        <f t="shared" si="2"/>
        <v>161.79991503457464</v>
      </c>
      <c r="I33">
        <f t="shared" si="3"/>
        <v>15.999782003638483</v>
      </c>
      <c r="J33">
        <f t="shared" si="4"/>
        <v>-5020.4979999999996</v>
      </c>
      <c r="K33">
        <f t="shared" si="5"/>
        <v>-313.78540025472199</v>
      </c>
      <c r="L33">
        <f t="shared" si="6"/>
        <v>4699.2145997452781</v>
      </c>
      <c r="U33">
        <v>4838.1499999999996</v>
      </c>
      <c r="V33">
        <v>4225.63</v>
      </c>
      <c r="W33">
        <v>2607.7600000000002</v>
      </c>
      <c r="X33">
        <v>1133.24</v>
      </c>
      <c r="Y33">
        <v>150.15</v>
      </c>
      <c r="Z33">
        <v>8.3800000000000008</v>
      </c>
      <c r="AA33">
        <v>14.51</v>
      </c>
      <c r="AB33">
        <v>10.27</v>
      </c>
      <c r="AC33">
        <v>500.66</v>
      </c>
      <c r="AD33">
        <v>48.4</v>
      </c>
      <c r="AE33">
        <v>18.21</v>
      </c>
      <c r="AF33">
        <v>-13.05</v>
      </c>
      <c r="AG33" t="s">
        <v>19</v>
      </c>
    </row>
    <row r="34" spans="1:33" x14ac:dyDescent="0.25">
      <c r="A34">
        <v>31</v>
      </c>
      <c r="B34">
        <v>400.09</v>
      </c>
      <c r="C34">
        <v>600.25</v>
      </c>
      <c r="D34">
        <v>798.26</v>
      </c>
      <c r="E34">
        <v>4989.07</v>
      </c>
      <c r="F34">
        <f t="shared" si="0"/>
        <v>1.7222222222222223</v>
      </c>
      <c r="G34">
        <f t="shared" si="1"/>
        <v>222.79579096327075</v>
      </c>
      <c r="H34">
        <f t="shared" si="2"/>
        <v>223.79579096327075</v>
      </c>
      <c r="I34">
        <f t="shared" si="3"/>
        <v>19.094323600057507</v>
      </c>
      <c r="J34">
        <f t="shared" si="4"/>
        <v>-5020.4979999999996</v>
      </c>
      <c r="K34">
        <f t="shared" si="5"/>
        <v>-262.9314400005706</v>
      </c>
      <c r="L34">
        <f t="shared" si="6"/>
        <v>4750.0685599994295</v>
      </c>
      <c r="U34">
        <v>4897.21</v>
      </c>
      <c r="V34">
        <v>4441.4799999999996</v>
      </c>
      <c r="W34">
        <v>3108.37</v>
      </c>
      <c r="X34">
        <v>1645.58</v>
      </c>
      <c r="Y34">
        <v>260.87</v>
      </c>
      <c r="Z34">
        <v>-19.600000000000001</v>
      </c>
      <c r="AA34">
        <v>27.94</v>
      </c>
      <c r="AB34">
        <v>56.28</v>
      </c>
      <c r="AC34">
        <v>589.91999999999996</v>
      </c>
      <c r="AD34">
        <v>35.6</v>
      </c>
      <c r="AE34">
        <v>39.03</v>
      </c>
      <c r="AF34">
        <v>11.13</v>
      </c>
      <c r="AG34" t="s">
        <v>19</v>
      </c>
    </row>
    <row r="35" spans="1:33" x14ac:dyDescent="0.25">
      <c r="A35">
        <v>32</v>
      </c>
      <c r="B35">
        <v>381.21</v>
      </c>
      <c r="C35">
        <v>613.65</v>
      </c>
      <c r="D35">
        <v>784.76</v>
      </c>
      <c r="E35">
        <v>4989.16</v>
      </c>
      <c r="F35">
        <f t="shared" si="0"/>
        <v>1.7777777777777777</v>
      </c>
      <c r="G35">
        <f t="shared" si="1"/>
        <v>305.51424960209584</v>
      </c>
      <c r="H35">
        <f t="shared" si="2"/>
        <v>306.51424960209584</v>
      </c>
      <c r="I35">
        <f t="shared" si="3"/>
        <v>22.66544550568047</v>
      </c>
      <c r="J35">
        <f t="shared" si="4"/>
        <v>-5020.4979999999996</v>
      </c>
      <c r="K35">
        <f t="shared" si="5"/>
        <v>-221.50449232254226</v>
      </c>
      <c r="L35">
        <f t="shared" si="6"/>
        <v>4791.4955076774577</v>
      </c>
      <c r="U35">
        <v>4927.6400000000003</v>
      </c>
      <c r="V35">
        <v>4615.5</v>
      </c>
      <c r="W35">
        <v>3561.37</v>
      </c>
      <c r="X35">
        <v>2232.14</v>
      </c>
      <c r="Y35">
        <v>431.69</v>
      </c>
      <c r="Z35">
        <v>10.97</v>
      </c>
      <c r="AA35">
        <v>9.06</v>
      </c>
      <c r="AB35">
        <v>72.56</v>
      </c>
      <c r="AC35">
        <v>650.86</v>
      </c>
      <c r="AD35">
        <v>35.549999999999997</v>
      </c>
      <c r="AE35">
        <v>21.5</v>
      </c>
      <c r="AF35">
        <v>7.04</v>
      </c>
      <c r="AG35" t="s">
        <v>19</v>
      </c>
    </row>
    <row r="36" spans="1:33" x14ac:dyDescent="0.25">
      <c r="A36">
        <v>33</v>
      </c>
      <c r="B36">
        <v>397.27</v>
      </c>
      <c r="C36">
        <v>598.77</v>
      </c>
      <c r="D36">
        <v>794.76</v>
      </c>
      <c r="E36">
        <v>4997.8</v>
      </c>
      <c r="F36">
        <f t="shared" si="0"/>
        <v>1.8333333333333333</v>
      </c>
      <c r="G36">
        <f t="shared" si="1"/>
        <v>414.89296301046573</v>
      </c>
      <c r="H36">
        <f t="shared" si="2"/>
        <v>415.89296301046573</v>
      </c>
      <c r="I36">
        <f t="shared" si="3"/>
        <v>26.767441052486543</v>
      </c>
      <c r="J36">
        <f t="shared" si="4"/>
        <v>-5020.4979999999996</v>
      </c>
      <c r="K36">
        <f t="shared" si="5"/>
        <v>-187.55987881529765</v>
      </c>
      <c r="L36">
        <f t="shared" si="6"/>
        <v>4825.4401211847025</v>
      </c>
      <c r="U36">
        <v>4956.28</v>
      </c>
      <c r="V36">
        <v>4728.07</v>
      </c>
      <c r="W36">
        <v>3949.53</v>
      </c>
      <c r="X36">
        <v>2848.5</v>
      </c>
      <c r="Y36">
        <v>746.15</v>
      </c>
      <c r="Z36">
        <v>6.25</v>
      </c>
      <c r="AA36">
        <v>12.34</v>
      </c>
      <c r="AB36">
        <v>111.11</v>
      </c>
      <c r="AC36">
        <v>818.18</v>
      </c>
      <c r="AD36">
        <v>24.04</v>
      </c>
      <c r="AE36">
        <v>29.48</v>
      </c>
      <c r="AF36">
        <v>10.32</v>
      </c>
      <c r="AG36" t="s">
        <v>19</v>
      </c>
    </row>
    <row r="37" spans="1:33" x14ac:dyDescent="0.25">
      <c r="A37">
        <v>34</v>
      </c>
      <c r="B37">
        <v>399.84</v>
      </c>
      <c r="C37">
        <v>609.41</v>
      </c>
      <c r="D37">
        <v>800.7</v>
      </c>
      <c r="E37">
        <v>4995.4799999999996</v>
      </c>
      <c r="F37">
        <f t="shared" si="0"/>
        <v>1.8888888888888888</v>
      </c>
      <c r="G37">
        <f t="shared" si="1"/>
        <v>558.30660624334018</v>
      </c>
      <c r="H37">
        <f t="shared" si="2"/>
        <v>559.30660624334018</v>
      </c>
      <c r="I37">
        <f t="shared" si="3"/>
        <v>31.458932908937232</v>
      </c>
      <c r="J37">
        <f t="shared" si="4"/>
        <v>-5020.4979999999996</v>
      </c>
      <c r="K37">
        <f t="shared" si="5"/>
        <v>-159.588947741254</v>
      </c>
      <c r="L37">
        <f t="shared" si="6"/>
        <v>4853.4110522587462</v>
      </c>
      <c r="U37">
        <v>4976.32</v>
      </c>
      <c r="V37">
        <v>4820.25</v>
      </c>
      <c r="W37">
        <v>4258.0600000000004</v>
      </c>
      <c r="X37">
        <v>3417.51</v>
      </c>
      <c r="Y37">
        <v>1221.9100000000001</v>
      </c>
      <c r="Z37">
        <v>72.040000000000006</v>
      </c>
      <c r="AA37">
        <v>16.260000000000002</v>
      </c>
      <c r="AB37">
        <v>174.02</v>
      </c>
      <c r="AC37">
        <v>912.46</v>
      </c>
      <c r="AD37">
        <v>31.32</v>
      </c>
      <c r="AE37">
        <v>38.78</v>
      </c>
      <c r="AF37">
        <v>0.79</v>
      </c>
      <c r="AG37" t="s">
        <v>19</v>
      </c>
    </row>
    <row r="38" spans="1:33" x14ac:dyDescent="0.25">
      <c r="A38">
        <v>35</v>
      </c>
      <c r="B38">
        <v>395.64</v>
      </c>
      <c r="C38">
        <v>599.84</v>
      </c>
      <c r="D38">
        <v>801.88</v>
      </c>
      <c r="E38">
        <v>5002.82</v>
      </c>
      <c r="F38">
        <f t="shared" si="0"/>
        <v>1.9444444444444444</v>
      </c>
      <c r="G38">
        <f t="shared" si="1"/>
        <v>744.85482918304194</v>
      </c>
      <c r="H38">
        <f t="shared" si="2"/>
        <v>745.85482918304194</v>
      </c>
      <c r="I38">
        <f t="shared" si="3"/>
        <v>36.803054279661126</v>
      </c>
      <c r="J38">
        <f t="shared" si="4"/>
        <v>-5020.4979999999996</v>
      </c>
      <c r="K38">
        <f t="shared" si="5"/>
        <v>-136.41525406695749</v>
      </c>
      <c r="L38">
        <f t="shared" si="6"/>
        <v>4876.5847459330425</v>
      </c>
      <c r="U38">
        <v>4980.82</v>
      </c>
      <c r="V38">
        <v>4877.1000000000004</v>
      </c>
      <c r="W38">
        <v>4486.71</v>
      </c>
      <c r="X38">
        <v>3887.97</v>
      </c>
      <c r="Y38">
        <v>1847.46</v>
      </c>
      <c r="Z38">
        <v>154.69999999999999</v>
      </c>
      <c r="AA38">
        <v>14.75</v>
      </c>
      <c r="AB38">
        <v>315.52999999999997</v>
      </c>
      <c r="AC38">
        <v>1045.02</v>
      </c>
      <c r="AD38">
        <v>19.059999999999999</v>
      </c>
      <c r="AE38">
        <v>29.21</v>
      </c>
      <c r="AF38">
        <v>11.39</v>
      </c>
      <c r="AG38" t="s">
        <v>19</v>
      </c>
    </row>
    <row r="39" spans="1:33" x14ac:dyDescent="0.25">
      <c r="A39">
        <v>36</v>
      </c>
      <c r="B39">
        <v>400.82</v>
      </c>
      <c r="C39">
        <v>611.74</v>
      </c>
      <c r="D39">
        <v>801.68</v>
      </c>
      <c r="E39">
        <v>5001.0200000000004</v>
      </c>
      <c r="F39">
        <f t="shared" si="0"/>
        <v>2</v>
      </c>
      <c r="G39">
        <f t="shared" si="1"/>
        <v>985.69670973619327</v>
      </c>
      <c r="H39">
        <f t="shared" si="2"/>
        <v>986.69670973619327</v>
      </c>
      <c r="I39">
        <f t="shared" si="3"/>
        <v>42.867634974859207</v>
      </c>
      <c r="J39">
        <f t="shared" si="4"/>
        <v>-5020.4979999999996</v>
      </c>
      <c r="K39">
        <f t="shared" si="5"/>
        <v>-117.11628138441498</v>
      </c>
      <c r="L39">
        <f t="shared" si="6"/>
        <v>4895.8837186155852</v>
      </c>
      <c r="U39">
        <v>4987.2299999999996</v>
      </c>
      <c r="V39">
        <v>4923.8500000000004</v>
      </c>
      <c r="W39">
        <v>4650.8900000000003</v>
      </c>
      <c r="X39">
        <v>4253.5600000000004</v>
      </c>
      <c r="Y39">
        <v>2584.4299999999998</v>
      </c>
      <c r="Z39">
        <v>343.65</v>
      </c>
      <c r="AA39">
        <v>-0.91</v>
      </c>
      <c r="AB39">
        <v>417.59</v>
      </c>
      <c r="AC39">
        <v>1206.8599999999999</v>
      </c>
      <c r="AD39">
        <v>32.299999999999997</v>
      </c>
      <c r="AE39">
        <v>20.94</v>
      </c>
      <c r="AF39">
        <v>0.43</v>
      </c>
      <c r="AG39" t="s">
        <v>19</v>
      </c>
    </row>
    <row r="40" spans="1:33" x14ac:dyDescent="0.25">
      <c r="A40">
        <v>37</v>
      </c>
      <c r="B40">
        <v>422.77</v>
      </c>
      <c r="C40">
        <v>601.41</v>
      </c>
      <c r="D40">
        <v>804.8</v>
      </c>
      <c r="E40">
        <v>5003.96</v>
      </c>
      <c r="F40">
        <f t="shared" si="0"/>
        <v>2.0555555555555554</v>
      </c>
      <c r="G40">
        <f t="shared" si="1"/>
        <v>1294.4374898167682</v>
      </c>
      <c r="H40">
        <f t="shared" si="2"/>
        <v>1295.4374898167682</v>
      </c>
      <c r="I40">
        <f t="shared" si="3"/>
        <v>49.725391724170471</v>
      </c>
      <c r="J40">
        <f t="shared" si="4"/>
        <v>-5020.4979999999996</v>
      </c>
      <c r="K40">
        <f t="shared" si="5"/>
        <v>-100.96447360030832</v>
      </c>
      <c r="L40">
        <f t="shared" si="6"/>
        <v>4912.0355263996917</v>
      </c>
      <c r="U40">
        <v>5001.66</v>
      </c>
      <c r="V40">
        <v>4951.0200000000004</v>
      </c>
      <c r="W40">
        <v>4769.3100000000004</v>
      </c>
      <c r="X40">
        <v>4523.62</v>
      </c>
      <c r="Y40">
        <v>3321.04</v>
      </c>
      <c r="Z40">
        <v>605.24</v>
      </c>
      <c r="AA40">
        <v>0.19</v>
      </c>
      <c r="AB40">
        <v>665.99</v>
      </c>
      <c r="AC40">
        <v>1430.63</v>
      </c>
      <c r="AD40">
        <v>28.02</v>
      </c>
      <c r="AE40">
        <v>31.45</v>
      </c>
      <c r="AF40">
        <v>-1.1599999999999999</v>
      </c>
      <c r="AG40" t="s">
        <v>19</v>
      </c>
    </row>
    <row r="41" spans="1:33" x14ac:dyDescent="0.25">
      <c r="A41">
        <v>38</v>
      </c>
      <c r="B41">
        <v>422.47</v>
      </c>
      <c r="C41">
        <v>591.70000000000005</v>
      </c>
      <c r="D41">
        <v>804.51</v>
      </c>
      <c r="E41">
        <v>5008.01</v>
      </c>
      <c r="F41">
        <f t="shared" si="0"/>
        <v>2.1111111111111112</v>
      </c>
      <c r="G41">
        <f t="shared" si="1"/>
        <v>1687.5739199490467</v>
      </c>
      <c r="H41">
        <f t="shared" si="2"/>
        <v>1688.5739199490467</v>
      </c>
      <c r="I41">
        <f t="shared" si="3"/>
        <v>57.454122249536582</v>
      </c>
      <c r="J41">
        <f t="shared" si="4"/>
        <v>-5020.4979999999996</v>
      </c>
      <c r="K41">
        <f t="shared" si="5"/>
        <v>-87.382729096352946</v>
      </c>
      <c r="L41">
        <f t="shared" si="6"/>
        <v>4925.6172709036473</v>
      </c>
      <c r="U41">
        <v>4995.0600000000004</v>
      </c>
      <c r="V41">
        <v>4966.41</v>
      </c>
      <c r="W41">
        <v>4846.38</v>
      </c>
      <c r="X41">
        <v>4705.66</v>
      </c>
      <c r="Y41">
        <v>3914.47</v>
      </c>
      <c r="Z41">
        <v>1054.47</v>
      </c>
      <c r="AA41">
        <v>-9.52</v>
      </c>
      <c r="AB41">
        <v>1043.54</v>
      </c>
      <c r="AC41">
        <v>1626.14</v>
      </c>
      <c r="AD41">
        <v>27.06</v>
      </c>
      <c r="AE41">
        <v>19.059999999999999</v>
      </c>
      <c r="AF41">
        <v>4.5999999999999996</v>
      </c>
      <c r="AG41" t="s">
        <v>19</v>
      </c>
    </row>
    <row r="42" spans="1:33" x14ac:dyDescent="0.25">
      <c r="A42">
        <v>39</v>
      </c>
      <c r="B42">
        <v>410.02</v>
      </c>
      <c r="C42">
        <v>583.29</v>
      </c>
      <c r="D42">
        <v>820.97</v>
      </c>
      <c r="E42">
        <v>5005.17</v>
      </c>
      <c r="F42">
        <f t="shared" si="0"/>
        <v>2.1666666666666665</v>
      </c>
      <c r="G42">
        <f t="shared" si="1"/>
        <v>2185.0050931366795</v>
      </c>
      <c r="H42">
        <f t="shared" si="2"/>
        <v>2186.0050931366795</v>
      </c>
      <c r="I42">
        <f t="shared" si="3"/>
        <v>66.136902722795156</v>
      </c>
      <c r="J42">
        <f t="shared" si="4"/>
        <v>-5020.4979999999996</v>
      </c>
      <c r="K42">
        <f t="shared" si="5"/>
        <v>-75.910691207340193</v>
      </c>
      <c r="L42">
        <f t="shared" si="6"/>
        <v>4937.0893087926597</v>
      </c>
      <c r="U42">
        <v>4992.87</v>
      </c>
      <c r="V42">
        <v>4975.34</v>
      </c>
      <c r="W42">
        <v>4908.29</v>
      </c>
      <c r="X42">
        <v>4822.95</v>
      </c>
      <c r="Y42">
        <v>4337.38</v>
      </c>
      <c r="Z42">
        <v>1681.03</v>
      </c>
      <c r="AA42">
        <v>-11.21</v>
      </c>
      <c r="AB42">
        <v>1546.32</v>
      </c>
      <c r="AC42">
        <v>1845.13</v>
      </c>
      <c r="AD42">
        <v>10.57</v>
      </c>
      <c r="AE42">
        <v>24.09</v>
      </c>
      <c r="AF42">
        <v>-7.85</v>
      </c>
      <c r="AG42" t="s">
        <v>19</v>
      </c>
    </row>
    <row r="43" spans="1:33" x14ac:dyDescent="0.25">
      <c r="A43">
        <v>40</v>
      </c>
      <c r="B43">
        <v>428.44</v>
      </c>
      <c r="C43">
        <v>580.19000000000005</v>
      </c>
      <c r="D43">
        <v>808.46</v>
      </c>
      <c r="E43">
        <v>5004.6400000000003</v>
      </c>
      <c r="F43">
        <f t="shared" si="0"/>
        <v>2.2222222222222223</v>
      </c>
      <c r="G43">
        <f t="shared" si="1"/>
        <v>2810.6162346882738</v>
      </c>
      <c r="H43">
        <f t="shared" si="2"/>
        <v>2811.6162346882738</v>
      </c>
      <c r="I43">
        <f t="shared" si="3"/>
        <v>75.862288319202477</v>
      </c>
      <c r="J43">
        <f t="shared" si="4"/>
        <v>-5020.4979999999996</v>
      </c>
      <c r="K43">
        <f t="shared" si="5"/>
        <v>-66.17910046261018</v>
      </c>
      <c r="L43">
        <f t="shared" si="6"/>
        <v>4946.8208995373898</v>
      </c>
      <c r="U43">
        <v>4998.97</v>
      </c>
      <c r="V43">
        <v>4987.4399999999996</v>
      </c>
      <c r="W43">
        <v>4938.1899999999996</v>
      </c>
      <c r="X43">
        <v>4901.8999999999996</v>
      </c>
      <c r="Y43">
        <v>4633.7</v>
      </c>
      <c r="Z43">
        <v>2496.98</v>
      </c>
      <c r="AA43">
        <v>-16.32</v>
      </c>
      <c r="AB43">
        <v>2198.5300000000002</v>
      </c>
      <c r="AC43">
        <v>2171.7399999999998</v>
      </c>
      <c r="AD43">
        <v>19.579999999999998</v>
      </c>
      <c r="AE43">
        <v>18.3</v>
      </c>
      <c r="AF43">
        <v>-8.25</v>
      </c>
      <c r="AG43" t="s">
        <v>19</v>
      </c>
    </row>
    <row r="44" spans="1:33" x14ac:dyDescent="0.25">
      <c r="A44">
        <v>41</v>
      </c>
      <c r="B44">
        <v>435.38</v>
      </c>
      <c r="C44">
        <v>584.44000000000005</v>
      </c>
      <c r="D44">
        <v>821.44</v>
      </c>
      <c r="E44">
        <v>5004.83</v>
      </c>
      <c r="F44">
        <f t="shared" si="0"/>
        <v>2.2777777777777777</v>
      </c>
      <c r="G44">
        <f t="shared" si="1"/>
        <v>3592.9435327963106</v>
      </c>
      <c r="H44">
        <f t="shared" si="2"/>
        <v>3593.9435327963106</v>
      </c>
      <c r="I44">
        <f t="shared" si="3"/>
        <v>86.724516642696884</v>
      </c>
      <c r="J44">
        <f t="shared" si="4"/>
        <v>-5020.4979999999996</v>
      </c>
      <c r="K44">
        <f t="shared" si="5"/>
        <v>-57.890181396851617</v>
      </c>
      <c r="L44">
        <f t="shared" si="6"/>
        <v>4955.1098186031486</v>
      </c>
      <c r="U44">
        <v>4994.87</v>
      </c>
      <c r="V44">
        <v>4997.08</v>
      </c>
      <c r="W44">
        <v>4974.79</v>
      </c>
      <c r="X44">
        <v>4958.6499999999996</v>
      </c>
      <c r="Y44">
        <v>4818.8599999999997</v>
      </c>
      <c r="Z44">
        <v>3302.05</v>
      </c>
      <c r="AA44">
        <v>2.04</v>
      </c>
      <c r="AB44">
        <v>2891.9</v>
      </c>
      <c r="AC44">
        <v>2363.02</v>
      </c>
      <c r="AD44">
        <v>26.51</v>
      </c>
      <c r="AE44">
        <v>46.75</v>
      </c>
      <c r="AF44">
        <v>-5.36</v>
      </c>
      <c r="AG44" t="s">
        <v>19</v>
      </c>
    </row>
    <row r="54" spans="3:3" x14ac:dyDescent="0.25">
      <c r="C54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K30" sqref="K30"/>
    </sheetView>
  </sheetViews>
  <sheetFormatPr defaultRowHeight="15" x14ac:dyDescent="0.25"/>
  <cols>
    <col min="7" max="8" width="12" bestFit="1" customWidth="1"/>
    <col min="21" max="21" width="24.5703125" customWidth="1"/>
  </cols>
  <sheetData>
    <row r="1" spans="1:34" x14ac:dyDescent="0.25">
      <c r="B1" t="s">
        <v>0</v>
      </c>
      <c r="C1" t="s">
        <v>1</v>
      </c>
    </row>
    <row r="2" spans="1:34" x14ac:dyDescent="0.25">
      <c r="B2" t="s">
        <v>2</v>
      </c>
    </row>
    <row r="3" spans="1:34" x14ac:dyDescent="0.25">
      <c r="A3" t="s">
        <v>30</v>
      </c>
      <c r="B3" t="s">
        <v>3</v>
      </c>
      <c r="C3" t="s">
        <v>4</v>
      </c>
      <c r="D3" t="s">
        <v>5</v>
      </c>
      <c r="E3" t="s">
        <v>6</v>
      </c>
      <c r="F3" t="s">
        <v>26</v>
      </c>
      <c r="G3" t="s">
        <v>33</v>
      </c>
      <c r="H3" t="s">
        <v>34</v>
      </c>
      <c r="I3" t="s">
        <v>27</v>
      </c>
      <c r="J3" t="s">
        <v>28</v>
      </c>
      <c r="K3" t="s">
        <v>35</v>
      </c>
      <c r="L3" t="s">
        <v>29</v>
      </c>
      <c r="S3" t="s">
        <v>31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C3" t="s">
        <v>14</v>
      </c>
      <c r="AD3" t="s">
        <v>15</v>
      </c>
      <c r="AE3" t="s">
        <v>16</v>
      </c>
      <c r="AF3" t="s">
        <v>17</v>
      </c>
      <c r="AG3" t="s">
        <v>18</v>
      </c>
    </row>
    <row r="4" spans="1:34" x14ac:dyDescent="0.25">
      <c r="A4">
        <v>1</v>
      </c>
      <c r="B4">
        <v>-274.14999999999998</v>
      </c>
      <c r="C4">
        <v>-363.68</v>
      </c>
      <c r="D4">
        <v>-96.58</v>
      </c>
      <c r="E4">
        <v>-23.72</v>
      </c>
      <c r="F4">
        <f>A4-$T$7</f>
        <v>-17</v>
      </c>
      <c r="G4">
        <f>F4*$T$4</f>
        <v>-169.065</v>
      </c>
      <c r="H4">
        <f>$T$7^G4</f>
        <v>5.9889946442454931E-213</v>
      </c>
      <c r="I4">
        <f>1+H4</f>
        <v>1</v>
      </c>
      <c r="J4">
        <f>I4^$T$8</f>
        <v>1</v>
      </c>
      <c r="K4">
        <f>$T$6-$T$5</f>
        <v>5020.4979999999996</v>
      </c>
      <c r="L4">
        <f>K4/J4+$T$5</f>
        <v>5013</v>
      </c>
      <c r="S4" t="s">
        <v>21</v>
      </c>
      <c r="T4">
        <v>9.9450000000000003</v>
      </c>
      <c r="U4" s="1" t="s">
        <v>36</v>
      </c>
      <c r="V4">
        <v>-39.89</v>
      </c>
      <c r="W4">
        <v>-25.91</v>
      </c>
      <c r="X4">
        <v>-19.989999999999998</v>
      </c>
      <c r="Y4">
        <v>-27.95</v>
      </c>
      <c r="Z4">
        <v>-35.450000000000003</v>
      </c>
      <c r="AA4">
        <v>-92.35</v>
      </c>
      <c r="AB4">
        <v>-42.69</v>
      </c>
      <c r="AC4">
        <v>-56.39</v>
      </c>
      <c r="AD4">
        <v>-70.319999999999993</v>
      </c>
      <c r="AE4">
        <v>-23.06</v>
      </c>
      <c r="AF4">
        <v>-48.91</v>
      </c>
      <c r="AG4">
        <v>-39</v>
      </c>
      <c r="AH4" t="s">
        <v>19</v>
      </c>
    </row>
    <row r="5" spans="1:34" ht="22.5" x14ac:dyDescent="0.25">
      <c r="A5">
        <v>2</v>
      </c>
      <c r="B5">
        <v>-545.19000000000005</v>
      </c>
      <c r="C5">
        <v>-724.24</v>
      </c>
      <c r="D5">
        <v>-190.05</v>
      </c>
      <c r="E5">
        <v>-47.4</v>
      </c>
      <c r="F5">
        <f t="shared" ref="F5:F44" si="0">A5-$T$7</f>
        <v>-16</v>
      </c>
      <c r="G5">
        <f t="shared" ref="G5:G44" si="1">F5*$T$4</f>
        <v>-159.12</v>
      </c>
      <c r="H5">
        <f t="shared" ref="H5:H44" si="2">$T$7^G5</f>
        <v>1.8240594464406622E-200</v>
      </c>
      <c r="I5">
        <f t="shared" ref="I5:I44" si="3">1+H5</f>
        <v>1</v>
      </c>
      <c r="J5">
        <f t="shared" ref="J5:J44" si="4">I5^$T$8</f>
        <v>1</v>
      </c>
      <c r="K5">
        <f t="shared" ref="K5:K44" si="5">$T$6-$T$5</f>
        <v>5020.4979999999996</v>
      </c>
      <c r="L5">
        <f t="shared" ref="L5:L44" si="6">K5/J5+$T$5</f>
        <v>5013</v>
      </c>
      <c r="S5" t="s">
        <v>22</v>
      </c>
      <c r="T5">
        <v>-7.4980000000000002</v>
      </c>
      <c r="U5" s="2" t="s">
        <v>37</v>
      </c>
      <c r="V5">
        <v>-77.849999999999994</v>
      </c>
      <c r="W5">
        <v>-50.62</v>
      </c>
      <c r="X5">
        <v>-38.53</v>
      </c>
      <c r="Y5">
        <v>-54.13</v>
      </c>
      <c r="Z5">
        <v>-68.48</v>
      </c>
      <c r="AA5">
        <v>-179.77</v>
      </c>
      <c r="AB5">
        <v>-82.27</v>
      </c>
      <c r="AC5">
        <v>-108.85</v>
      </c>
      <c r="AD5">
        <v>-136.88</v>
      </c>
      <c r="AE5">
        <v>-43</v>
      </c>
      <c r="AF5">
        <v>-94.71</v>
      </c>
      <c r="AG5">
        <v>-74.87</v>
      </c>
      <c r="AH5" t="s">
        <v>19</v>
      </c>
    </row>
    <row r="6" spans="1:34" ht="22.5" x14ac:dyDescent="0.25">
      <c r="A6">
        <v>3</v>
      </c>
      <c r="B6">
        <v>-412.72</v>
      </c>
      <c r="C6">
        <v>-605.21</v>
      </c>
      <c r="D6">
        <v>-170.53</v>
      </c>
      <c r="E6">
        <v>-27.93</v>
      </c>
      <c r="F6">
        <f t="shared" si="0"/>
        <v>-15</v>
      </c>
      <c r="G6">
        <f t="shared" si="1"/>
        <v>-149.17500000000001</v>
      </c>
      <c r="H6">
        <f t="shared" si="2"/>
        <v>5.555511503665041E-188</v>
      </c>
      <c r="I6">
        <f t="shared" si="3"/>
        <v>1</v>
      </c>
      <c r="J6">
        <f t="shared" si="4"/>
        <v>1</v>
      </c>
      <c r="K6">
        <f t="shared" si="5"/>
        <v>5020.4979999999996</v>
      </c>
      <c r="L6">
        <f t="shared" si="6"/>
        <v>5013</v>
      </c>
      <c r="S6" t="s">
        <v>23</v>
      </c>
      <c r="T6">
        <v>5013</v>
      </c>
      <c r="U6" s="2" t="s">
        <v>38</v>
      </c>
      <c r="V6">
        <v>-29.95</v>
      </c>
      <c r="W6">
        <v>-37.409999999999997</v>
      </c>
      <c r="X6">
        <v>-26.85</v>
      </c>
      <c r="Y6">
        <v>-25.42</v>
      </c>
      <c r="Z6">
        <v>-19.46</v>
      </c>
      <c r="AA6">
        <v>-114.95</v>
      </c>
      <c r="AB6">
        <v>-51.32</v>
      </c>
      <c r="AC6">
        <v>-50.5</v>
      </c>
      <c r="AD6">
        <v>-67.87</v>
      </c>
      <c r="AE6">
        <v>-61.81</v>
      </c>
      <c r="AF6">
        <v>-53</v>
      </c>
      <c r="AG6">
        <v>-45.27</v>
      </c>
      <c r="AH6" t="s">
        <v>19</v>
      </c>
    </row>
    <row r="7" spans="1:34" x14ac:dyDescent="0.25">
      <c r="A7">
        <v>4</v>
      </c>
      <c r="B7">
        <v>-337.32</v>
      </c>
      <c r="C7">
        <v>-512.34</v>
      </c>
      <c r="D7">
        <v>-145.57</v>
      </c>
      <c r="E7">
        <v>-4.51</v>
      </c>
      <c r="F7">
        <f t="shared" si="0"/>
        <v>-14</v>
      </c>
      <c r="G7">
        <f t="shared" si="1"/>
        <v>-139.23000000000002</v>
      </c>
      <c r="H7">
        <f t="shared" si="2"/>
        <v>1.6920341125712656E-175</v>
      </c>
      <c r="I7">
        <f t="shared" si="3"/>
        <v>1</v>
      </c>
      <c r="J7">
        <f t="shared" si="4"/>
        <v>1</v>
      </c>
      <c r="K7">
        <f t="shared" si="5"/>
        <v>5020.4979999999996</v>
      </c>
      <c r="L7">
        <f t="shared" si="6"/>
        <v>5013</v>
      </c>
      <c r="S7" t="s">
        <v>24</v>
      </c>
      <c r="T7">
        <v>18</v>
      </c>
      <c r="U7" s="2" t="s">
        <v>39</v>
      </c>
      <c r="V7">
        <v>-11.68</v>
      </c>
      <c r="W7">
        <v>-5.68</v>
      </c>
      <c r="X7">
        <v>-16.07</v>
      </c>
      <c r="Y7">
        <v>-4.7</v>
      </c>
      <c r="Z7">
        <v>-18.87</v>
      </c>
      <c r="AA7">
        <v>-17.100000000000001</v>
      </c>
      <c r="AB7">
        <v>-24.34</v>
      </c>
      <c r="AC7">
        <v>-14.88</v>
      </c>
      <c r="AD7">
        <v>-29.46</v>
      </c>
      <c r="AE7">
        <v>-9.2799999999999994</v>
      </c>
      <c r="AF7">
        <v>-33.42</v>
      </c>
      <c r="AG7">
        <v>-4.17</v>
      </c>
      <c r="AH7" t="s">
        <v>19</v>
      </c>
    </row>
    <row r="8" spans="1:34" ht="17.25" customHeight="1" x14ac:dyDescent="0.25">
      <c r="A8">
        <v>5</v>
      </c>
      <c r="B8">
        <v>-241.02</v>
      </c>
      <c r="C8">
        <v>-436.88</v>
      </c>
      <c r="D8">
        <v>-138.69</v>
      </c>
      <c r="E8">
        <v>0.65</v>
      </c>
      <c r="F8">
        <f t="shared" si="0"/>
        <v>-13</v>
      </c>
      <c r="G8">
        <f t="shared" si="1"/>
        <v>-129.285</v>
      </c>
      <c r="H8">
        <f t="shared" si="2"/>
        <v>5.1534038516820863E-163</v>
      </c>
      <c r="I8">
        <f t="shared" si="3"/>
        <v>1</v>
      </c>
      <c r="J8">
        <f t="shared" si="4"/>
        <v>1</v>
      </c>
      <c r="K8">
        <f t="shared" si="5"/>
        <v>5020.4979999999996</v>
      </c>
      <c r="L8">
        <f t="shared" si="6"/>
        <v>5013</v>
      </c>
      <c r="S8" t="s">
        <v>25</v>
      </c>
      <c r="T8">
        <v>0.54510000000000003</v>
      </c>
      <c r="U8" s="2" t="s">
        <v>40</v>
      </c>
      <c r="V8">
        <v>-4.71</v>
      </c>
      <c r="W8">
        <v>-8.06</v>
      </c>
      <c r="X8">
        <v>-9.02</v>
      </c>
      <c r="Y8">
        <v>-8.44</v>
      </c>
      <c r="Z8">
        <v>11.48</v>
      </c>
      <c r="AA8">
        <v>-13.67</v>
      </c>
      <c r="AB8">
        <v>-12.76</v>
      </c>
      <c r="AC8">
        <v>-13</v>
      </c>
      <c r="AD8">
        <v>-21.63</v>
      </c>
      <c r="AE8">
        <v>-22.57</v>
      </c>
      <c r="AF8">
        <v>-27.88</v>
      </c>
      <c r="AG8">
        <v>-20.82</v>
      </c>
      <c r="AH8" t="s">
        <v>19</v>
      </c>
    </row>
    <row r="9" spans="1:34" x14ac:dyDescent="0.25">
      <c r="A9">
        <v>6</v>
      </c>
      <c r="B9">
        <v>-154.74</v>
      </c>
      <c r="C9">
        <v>-297.48</v>
      </c>
      <c r="D9">
        <v>-126.37</v>
      </c>
      <c r="E9">
        <v>12.79</v>
      </c>
      <c r="F9">
        <f t="shared" si="0"/>
        <v>-12</v>
      </c>
      <c r="G9">
        <f t="shared" si="1"/>
        <v>-119.34</v>
      </c>
      <c r="H9">
        <f t="shared" si="2"/>
        <v>1.5695647659355439E-150</v>
      </c>
      <c r="I9">
        <f t="shared" si="3"/>
        <v>1</v>
      </c>
      <c r="J9">
        <f t="shared" si="4"/>
        <v>1</v>
      </c>
      <c r="K9">
        <f t="shared" si="5"/>
        <v>5020.4979999999996</v>
      </c>
      <c r="L9">
        <f t="shared" si="6"/>
        <v>5013</v>
      </c>
      <c r="V9">
        <v>-1.34</v>
      </c>
      <c r="W9">
        <v>-0.61</v>
      </c>
      <c r="X9">
        <v>-10.42</v>
      </c>
      <c r="Y9">
        <v>-6.02</v>
      </c>
      <c r="Z9">
        <v>-10.24</v>
      </c>
      <c r="AA9">
        <v>18.53</v>
      </c>
      <c r="AB9">
        <v>-9.18</v>
      </c>
      <c r="AC9">
        <v>-5.1100000000000003</v>
      </c>
      <c r="AD9">
        <v>-13.54</v>
      </c>
      <c r="AE9">
        <v>-1.51</v>
      </c>
      <c r="AF9">
        <v>-22.96</v>
      </c>
      <c r="AG9">
        <v>-5.82</v>
      </c>
      <c r="AH9" t="s">
        <v>19</v>
      </c>
    </row>
    <row r="10" spans="1:34" x14ac:dyDescent="0.25">
      <c r="A10">
        <v>7</v>
      </c>
      <c r="B10">
        <v>-73.78</v>
      </c>
      <c r="C10">
        <v>-176.86</v>
      </c>
      <c r="D10">
        <v>-91.8</v>
      </c>
      <c r="E10">
        <v>29.96</v>
      </c>
      <c r="F10">
        <f t="shared" si="0"/>
        <v>-11</v>
      </c>
      <c r="G10">
        <f t="shared" si="1"/>
        <v>-109.39500000000001</v>
      </c>
      <c r="H10">
        <f t="shared" si="2"/>
        <v>4.7804007319595856E-138</v>
      </c>
      <c r="I10">
        <f t="shared" si="3"/>
        <v>1</v>
      </c>
      <c r="J10">
        <f t="shared" si="4"/>
        <v>1</v>
      </c>
      <c r="K10">
        <f t="shared" si="5"/>
        <v>5020.4979999999996</v>
      </c>
      <c r="L10">
        <f t="shared" si="6"/>
        <v>5013</v>
      </c>
      <c r="V10">
        <v>9.76</v>
      </c>
      <c r="W10">
        <v>-7.86</v>
      </c>
      <c r="X10">
        <v>6.51</v>
      </c>
      <c r="Y10">
        <v>0.27</v>
      </c>
      <c r="Z10">
        <v>-4.29</v>
      </c>
      <c r="AA10">
        <v>-17.14</v>
      </c>
      <c r="AB10">
        <v>9.25</v>
      </c>
      <c r="AC10">
        <v>40.880000000000003</v>
      </c>
      <c r="AD10">
        <v>-5.18</v>
      </c>
      <c r="AE10">
        <v>-14.01</v>
      </c>
      <c r="AF10">
        <v>7.57</v>
      </c>
      <c r="AG10">
        <v>2.5299999999999998</v>
      </c>
      <c r="AH10" t="s">
        <v>19</v>
      </c>
    </row>
    <row r="11" spans="1:34" x14ac:dyDescent="0.25">
      <c r="A11">
        <v>8</v>
      </c>
      <c r="B11">
        <v>11.27</v>
      </c>
      <c r="C11">
        <v>-46.09</v>
      </c>
      <c r="D11">
        <v>-78.7</v>
      </c>
      <c r="E11">
        <v>50.24</v>
      </c>
      <c r="F11">
        <f t="shared" si="0"/>
        <v>-10</v>
      </c>
      <c r="G11">
        <f t="shared" si="1"/>
        <v>-99.45</v>
      </c>
      <c r="H11">
        <f t="shared" si="2"/>
        <v>1.4559597446427955E-125</v>
      </c>
      <c r="I11">
        <f t="shared" si="3"/>
        <v>1</v>
      </c>
      <c r="J11">
        <f t="shared" si="4"/>
        <v>1</v>
      </c>
      <c r="K11">
        <f t="shared" si="5"/>
        <v>5020.4979999999996</v>
      </c>
      <c r="L11">
        <f t="shared" si="6"/>
        <v>5013</v>
      </c>
      <c r="V11">
        <v>11.98</v>
      </c>
      <c r="W11">
        <v>1.47</v>
      </c>
      <c r="X11">
        <v>1.79</v>
      </c>
      <c r="Y11">
        <v>3.91</v>
      </c>
      <c r="Z11">
        <v>6.39</v>
      </c>
      <c r="AA11">
        <v>5.69</v>
      </c>
      <c r="AB11">
        <v>2.86</v>
      </c>
      <c r="AC11">
        <v>3.26</v>
      </c>
      <c r="AD11">
        <v>11.49</v>
      </c>
      <c r="AE11">
        <v>3.8</v>
      </c>
      <c r="AF11">
        <v>1.85</v>
      </c>
      <c r="AG11">
        <v>14.29</v>
      </c>
      <c r="AH11" t="s">
        <v>19</v>
      </c>
    </row>
    <row r="12" spans="1:34" x14ac:dyDescent="0.25">
      <c r="A12">
        <v>9</v>
      </c>
      <c r="B12">
        <v>66.78</v>
      </c>
      <c r="C12">
        <v>88.77</v>
      </c>
      <c r="D12">
        <v>-46.04</v>
      </c>
      <c r="E12">
        <v>79.849999999999994</v>
      </c>
      <c r="F12">
        <f t="shared" si="0"/>
        <v>-9</v>
      </c>
      <c r="G12">
        <f t="shared" si="1"/>
        <v>-89.504999999999995</v>
      </c>
      <c r="H12">
        <f t="shared" si="2"/>
        <v>4.4343955598707255E-113</v>
      </c>
      <c r="I12">
        <f t="shared" si="3"/>
        <v>1</v>
      </c>
      <c r="J12">
        <f t="shared" si="4"/>
        <v>1</v>
      </c>
      <c r="K12">
        <f t="shared" si="5"/>
        <v>5020.4979999999996</v>
      </c>
      <c r="L12">
        <f t="shared" si="6"/>
        <v>5013</v>
      </c>
      <c r="V12">
        <v>4.4800000000000004</v>
      </c>
      <c r="W12">
        <v>6.06</v>
      </c>
      <c r="X12">
        <v>-2.81</v>
      </c>
      <c r="Y12">
        <v>-6.95</v>
      </c>
      <c r="Z12">
        <v>-6.87</v>
      </c>
      <c r="AA12">
        <v>-2.2000000000000002</v>
      </c>
      <c r="AB12">
        <v>-6.17</v>
      </c>
      <c r="AC12">
        <v>-3.86</v>
      </c>
      <c r="AD12">
        <v>-4.58</v>
      </c>
      <c r="AE12">
        <v>-0.52</v>
      </c>
      <c r="AF12">
        <v>-7.18</v>
      </c>
      <c r="AG12">
        <v>-12.22</v>
      </c>
      <c r="AH12" t="s">
        <v>19</v>
      </c>
    </row>
    <row r="13" spans="1:34" x14ac:dyDescent="0.25">
      <c r="A13">
        <v>10</v>
      </c>
      <c r="B13">
        <v>123.02</v>
      </c>
      <c r="C13">
        <v>207.54</v>
      </c>
      <c r="D13">
        <v>35.08</v>
      </c>
      <c r="E13">
        <v>129.94</v>
      </c>
      <c r="F13">
        <f t="shared" si="0"/>
        <v>-8</v>
      </c>
      <c r="G13">
        <f t="shared" si="1"/>
        <v>-79.56</v>
      </c>
      <c r="H13">
        <f t="shared" si="2"/>
        <v>1.3505774492566733E-100</v>
      </c>
      <c r="I13">
        <f t="shared" si="3"/>
        <v>1</v>
      </c>
      <c r="J13">
        <f t="shared" si="4"/>
        <v>1</v>
      </c>
      <c r="K13">
        <f t="shared" si="5"/>
        <v>5020.4979999999996</v>
      </c>
      <c r="L13">
        <f t="shared" si="6"/>
        <v>5013</v>
      </c>
      <c r="V13">
        <v>27.2</v>
      </c>
      <c r="W13">
        <v>7.61</v>
      </c>
      <c r="X13">
        <v>8.48</v>
      </c>
      <c r="Y13">
        <v>2.5</v>
      </c>
      <c r="Z13">
        <v>10.15</v>
      </c>
      <c r="AA13">
        <v>0.61</v>
      </c>
      <c r="AB13">
        <v>9.73</v>
      </c>
      <c r="AC13">
        <v>-3.32</v>
      </c>
      <c r="AD13">
        <v>41.38</v>
      </c>
      <c r="AE13">
        <v>5.97</v>
      </c>
      <c r="AF13">
        <v>19.48</v>
      </c>
      <c r="AG13">
        <v>5.0199999999999996</v>
      </c>
      <c r="AH13" t="s">
        <v>19</v>
      </c>
    </row>
    <row r="14" spans="1:34" x14ac:dyDescent="0.25">
      <c r="A14">
        <v>11</v>
      </c>
      <c r="B14">
        <v>175.95</v>
      </c>
      <c r="C14">
        <v>304.16000000000003</v>
      </c>
      <c r="D14">
        <v>108.17</v>
      </c>
      <c r="E14">
        <v>203.74</v>
      </c>
      <c r="F14">
        <f t="shared" si="0"/>
        <v>-7</v>
      </c>
      <c r="G14">
        <f t="shared" si="1"/>
        <v>-69.615000000000009</v>
      </c>
      <c r="H14">
        <f t="shared" si="2"/>
        <v>4.1134342252809462E-88</v>
      </c>
      <c r="I14">
        <f t="shared" si="3"/>
        <v>1</v>
      </c>
      <c r="J14">
        <f t="shared" si="4"/>
        <v>1</v>
      </c>
      <c r="K14">
        <f t="shared" si="5"/>
        <v>5020.4979999999996</v>
      </c>
      <c r="L14">
        <f t="shared" si="6"/>
        <v>5013</v>
      </c>
      <c r="V14">
        <v>32.799999999999997</v>
      </c>
      <c r="W14">
        <v>15.64</v>
      </c>
      <c r="X14">
        <v>7.71</v>
      </c>
      <c r="Y14">
        <v>5.1100000000000003</v>
      </c>
      <c r="Z14">
        <v>5.83</v>
      </c>
      <c r="AA14">
        <v>8.8000000000000007</v>
      </c>
      <c r="AB14">
        <v>3.49</v>
      </c>
      <c r="AC14">
        <v>-21.32</v>
      </c>
      <c r="AD14">
        <v>30.74</v>
      </c>
      <c r="AE14">
        <v>8.4600000000000009</v>
      </c>
      <c r="AF14">
        <v>17.27</v>
      </c>
      <c r="AG14">
        <v>1.47</v>
      </c>
      <c r="AH14" t="s">
        <v>19</v>
      </c>
    </row>
    <row r="15" spans="1:34" x14ac:dyDescent="0.25">
      <c r="A15">
        <v>12</v>
      </c>
      <c r="B15">
        <v>202.02</v>
      </c>
      <c r="C15">
        <v>395.45</v>
      </c>
      <c r="D15">
        <v>188.7</v>
      </c>
      <c r="E15">
        <v>321.5</v>
      </c>
      <c r="F15">
        <f t="shared" si="0"/>
        <v>-6</v>
      </c>
      <c r="G15">
        <f t="shared" si="1"/>
        <v>-59.67</v>
      </c>
      <c r="H15">
        <f t="shared" si="2"/>
        <v>1.2528227192765719E-75</v>
      </c>
      <c r="I15">
        <f t="shared" si="3"/>
        <v>1</v>
      </c>
      <c r="J15">
        <f t="shared" si="4"/>
        <v>1</v>
      </c>
      <c r="K15">
        <f t="shared" si="5"/>
        <v>5020.4979999999996</v>
      </c>
      <c r="L15">
        <f t="shared" si="6"/>
        <v>5013</v>
      </c>
      <c r="V15">
        <v>40.47</v>
      </c>
      <c r="W15">
        <v>31.66</v>
      </c>
      <c r="X15">
        <v>9.16</v>
      </c>
      <c r="Y15">
        <v>10.84</v>
      </c>
      <c r="Z15">
        <v>2.0699999999999998</v>
      </c>
      <c r="AA15">
        <v>3.25</v>
      </c>
      <c r="AB15">
        <v>5.35</v>
      </c>
      <c r="AC15">
        <v>8.93</v>
      </c>
      <c r="AD15">
        <v>27.48</v>
      </c>
      <c r="AE15">
        <v>11.67</v>
      </c>
      <c r="AF15">
        <v>13.76</v>
      </c>
      <c r="AG15">
        <v>18.13</v>
      </c>
      <c r="AH15" t="s">
        <v>19</v>
      </c>
    </row>
    <row r="16" spans="1:34" x14ac:dyDescent="0.25">
      <c r="A16">
        <v>13</v>
      </c>
      <c r="B16">
        <v>230.14</v>
      </c>
      <c r="C16">
        <v>476.02</v>
      </c>
      <c r="D16">
        <v>297.51</v>
      </c>
      <c r="E16">
        <v>488.96</v>
      </c>
      <c r="F16">
        <f t="shared" si="0"/>
        <v>-5</v>
      </c>
      <c r="G16">
        <f t="shared" si="1"/>
        <v>-49.725000000000001</v>
      </c>
      <c r="H16">
        <f t="shared" si="2"/>
        <v>3.8157040564524858E-63</v>
      </c>
      <c r="I16">
        <f t="shared" si="3"/>
        <v>1</v>
      </c>
      <c r="J16">
        <f t="shared" si="4"/>
        <v>1</v>
      </c>
      <c r="K16">
        <f t="shared" si="5"/>
        <v>5020.4979999999996</v>
      </c>
      <c r="L16">
        <f t="shared" si="6"/>
        <v>5013</v>
      </c>
      <c r="V16">
        <v>65.47</v>
      </c>
      <c r="W16">
        <v>44.44</v>
      </c>
      <c r="X16">
        <v>17.059999999999999</v>
      </c>
      <c r="Y16">
        <v>5.53</v>
      </c>
      <c r="Z16">
        <v>6.15</v>
      </c>
      <c r="AA16">
        <v>16.88</v>
      </c>
      <c r="AB16">
        <v>24.06</v>
      </c>
      <c r="AC16">
        <v>11.32</v>
      </c>
      <c r="AD16">
        <v>60.24</v>
      </c>
      <c r="AE16">
        <v>20.3</v>
      </c>
      <c r="AF16">
        <v>33.81</v>
      </c>
      <c r="AG16">
        <v>3.89</v>
      </c>
      <c r="AH16" t="s">
        <v>19</v>
      </c>
    </row>
    <row r="17" spans="1:34" x14ac:dyDescent="0.25">
      <c r="A17">
        <v>14</v>
      </c>
      <c r="B17">
        <v>249.56</v>
      </c>
      <c r="C17">
        <v>502.17</v>
      </c>
      <c r="D17">
        <v>368.7</v>
      </c>
      <c r="E17">
        <v>729.49</v>
      </c>
      <c r="F17">
        <f t="shared" si="0"/>
        <v>-4</v>
      </c>
      <c r="G17">
        <f t="shared" si="1"/>
        <v>-39.78</v>
      </c>
      <c r="H17">
        <f t="shared" si="2"/>
        <v>1.1621434718900561E-50</v>
      </c>
      <c r="I17">
        <f t="shared" si="3"/>
        <v>1</v>
      </c>
      <c r="J17">
        <f t="shared" si="4"/>
        <v>1</v>
      </c>
      <c r="K17">
        <f t="shared" si="5"/>
        <v>5020.4979999999996</v>
      </c>
      <c r="L17">
        <f t="shared" si="6"/>
        <v>5013</v>
      </c>
      <c r="V17">
        <v>102.69</v>
      </c>
      <c r="W17">
        <v>55.12</v>
      </c>
      <c r="X17">
        <v>13.08</v>
      </c>
      <c r="Y17">
        <v>10.64</v>
      </c>
      <c r="Z17">
        <v>-0.16</v>
      </c>
      <c r="AA17">
        <v>4.01</v>
      </c>
      <c r="AB17">
        <v>11.88</v>
      </c>
      <c r="AC17">
        <v>10.38</v>
      </c>
      <c r="AD17">
        <v>29.82</v>
      </c>
      <c r="AE17">
        <v>14.84</v>
      </c>
      <c r="AF17">
        <v>11.55</v>
      </c>
      <c r="AG17">
        <v>8.52</v>
      </c>
      <c r="AH17" t="s">
        <v>19</v>
      </c>
    </row>
    <row r="18" spans="1:34" x14ac:dyDescent="0.25">
      <c r="A18">
        <v>15</v>
      </c>
      <c r="B18">
        <v>269.69</v>
      </c>
      <c r="C18">
        <v>555.91</v>
      </c>
      <c r="D18">
        <v>438.58</v>
      </c>
      <c r="E18">
        <v>1047.78</v>
      </c>
      <c r="F18">
        <f t="shared" si="0"/>
        <v>-3</v>
      </c>
      <c r="G18">
        <f t="shared" si="1"/>
        <v>-29.835000000000001</v>
      </c>
      <c r="H18">
        <f t="shared" si="2"/>
        <v>3.5395235827390268E-38</v>
      </c>
      <c r="I18">
        <f t="shared" si="3"/>
        <v>1</v>
      </c>
      <c r="J18">
        <f t="shared" si="4"/>
        <v>1</v>
      </c>
      <c r="K18">
        <f t="shared" si="5"/>
        <v>5020.4979999999996</v>
      </c>
      <c r="L18">
        <f t="shared" si="6"/>
        <v>5013</v>
      </c>
      <c r="V18">
        <v>159.26</v>
      </c>
      <c r="W18">
        <v>75.14</v>
      </c>
      <c r="X18">
        <v>19</v>
      </c>
      <c r="Y18">
        <v>0.97</v>
      </c>
      <c r="Z18">
        <v>-1.23</v>
      </c>
      <c r="AA18">
        <v>-7.75</v>
      </c>
      <c r="AB18">
        <v>9.15</v>
      </c>
      <c r="AC18">
        <v>-27.72</v>
      </c>
      <c r="AD18">
        <v>45.93</v>
      </c>
      <c r="AE18">
        <v>22.19</v>
      </c>
      <c r="AF18">
        <v>16.21</v>
      </c>
      <c r="AG18">
        <v>-17.079999999999998</v>
      </c>
      <c r="AH18" t="s">
        <v>19</v>
      </c>
    </row>
    <row r="19" spans="1:34" x14ac:dyDescent="0.25">
      <c r="A19">
        <v>16</v>
      </c>
      <c r="B19">
        <v>291.18</v>
      </c>
      <c r="C19">
        <v>576.73</v>
      </c>
      <c r="D19">
        <v>508.49</v>
      </c>
      <c r="E19">
        <v>1479.57</v>
      </c>
      <c r="F19">
        <f t="shared" si="0"/>
        <v>-2</v>
      </c>
      <c r="G19">
        <f t="shared" si="1"/>
        <v>-19.89</v>
      </c>
      <c r="H19">
        <f t="shared" si="2"/>
        <v>1.0780275840116782E-25</v>
      </c>
      <c r="I19">
        <f t="shared" si="3"/>
        <v>1</v>
      </c>
      <c r="J19">
        <f t="shared" si="4"/>
        <v>1</v>
      </c>
      <c r="K19">
        <f t="shared" si="5"/>
        <v>5020.4979999999996</v>
      </c>
      <c r="L19">
        <f t="shared" si="6"/>
        <v>5013</v>
      </c>
      <c r="V19">
        <v>242.79</v>
      </c>
      <c r="W19">
        <v>112</v>
      </c>
      <c r="X19">
        <v>26.22</v>
      </c>
      <c r="Y19">
        <v>12.17</v>
      </c>
      <c r="Z19">
        <v>5.0199999999999996</v>
      </c>
      <c r="AA19">
        <v>6.03</v>
      </c>
      <c r="AB19">
        <v>19.88</v>
      </c>
      <c r="AC19">
        <v>6.08</v>
      </c>
      <c r="AD19">
        <v>47.09</v>
      </c>
      <c r="AE19">
        <v>28.89</v>
      </c>
      <c r="AF19">
        <v>20.89</v>
      </c>
      <c r="AG19">
        <v>19.21</v>
      </c>
      <c r="AH19" t="s">
        <v>19</v>
      </c>
    </row>
    <row r="20" spans="1:34" x14ac:dyDescent="0.25">
      <c r="A20">
        <v>17</v>
      </c>
      <c r="B20">
        <v>297.91000000000003</v>
      </c>
      <c r="C20">
        <v>609.67999999999995</v>
      </c>
      <c r="D20">
        <v>565.64</v>
      </c>
      <c r="E20">
        <v>1963.18</v>
      </c>
      <c r="F20">
        <f t="shared" si="0"/>
        <v>-1</v>
      </c>
      <c r="G20">
        <f t="shared" si="1"/>
        <v>-9.9450000000000003</v>
      </c>
      <c r="H20">
        <f t="shared" si="2"/>
        <v>3.2833330382580415E-13</v>
      </c>
      <c r="I20">
        <f t="shared" si="3"/>
        <v>1.0000000000003284</v>
      </c>
      <c r="J20">
        <f t="shared" si="4"/>
        <v>1.000000000000179</v>
      </c>
      <c r="K20">
        <f t="shared" si="5"/>
        <v>5020.4979999999996</v>
      </c>
      <c r="L20">
        <f t="shared" si="6"/>
        <v>5012.9999999991014</v>
      </c>
      <c r="V20">
        <v>372.12</v>
      </c>
      <c r="W20">
        <v>156.63999999999999</v>
      </c>
      <c r="X20">
        <v>34.93</v>
      </c>
      <c r="Y20">
        <v>9.16</v>
      </c>
      <c r="Z20">
        <v>8.17</v>
      </c>
      <c r="AA20">
        <v>10.28</v>
      </c>
      <c r="AB20">
        <v>11.15</v>
      </c>
      <c r="AC20">
        <v>9.4700000000000006</v>
      </c>
      <c r="AD20">
        <v>52.91</v>
      </c>
      <c r="AE20">
        <v>35.619999999999997</v>
      </c>
      <c r="AF20">
        <v>16.86</v>
      </c>
      <c r="AG20">
        <v>3.08</v>
      </c>
      <c r="AH20" t="s">
        <v>19</v>
      </c>
    </row>
    <row r="21" spans="1:34" x14ac:dyDescent="0.25">
      <c r="A21">
        <v>18</v>
      </c>
      <c r="B21">
        <v>320.12</v>
      </c>
      <c r="C21">
        <v>586.85</v>
      </c>
      <c r="D21">
        <v>620.79999999999995</v>
      </c>
      <c r="E21">
        <v>2499.2800000000002</v>
      </c>
      <c r="F21">
        <f t="shared" si="0"/>
        <v>0</v>
      </c>
      <c r="G21">
        <f t="shared" si="1"/>
        <v>0</v>
      </c>
      <c r="H21">
        <f t="shared" si="2"/>
        <v>1</v>
      </c>
      <c r="I21">
        <f t="shared" si="3"/>
        <v>2</v>
      </c>
      <c r="J21">
        <f t="shared" si="4"/>
        <v>1.459121479329009</v>
      </c>
      <c r="K21">
        <f t="shared" si="5"/>
        <v>5020.4979999999996</v>
      </c>
      <c r="L21">
        <f t="shared" si="6"/>
        <v>3433.269661311328</v>
      </c>
      <c r="V21">
        <v>581.98</v>
      </c>
      <c r="W21">
        <v>215.5</v>
      </c>
      <c r="X21">
        <v>47.96</v>
      </c>
      <c r="Y21">
        <v>15.12</v>
      </c>
      <c r="Z21">
        <v>15.53</v>
      </c>
      <c r="AA21">
        <v>-15.16</v>
      </c>
      <c r="AB21">
        <v>15.21</v>
      </c>
      <c r="AC21">
        <v>47.56</v>
      </c>
      <c r="AD21">
        <v>100.15</v>
      </c>
      <c r="AE21">
        <v>9.43</v>
      </c>
      <c r="AF21">
        <v>24.28</v>
      </c>
      <c r="AG21">
        <v>3.78</v>
      </c>
      <c r="AH21" t="s">
        <v>19</v>
      </c>
    </row>
    <row r="22" spans="1:34" x14ac:dyDescent="0.25">
      <c r="A22">
        <v>19</v>
      </c>
      <c r="B22">
        <v>301.33999999999997</v>
      </c>
      <c r="C22">
        <v>599.66</v>
      </c>
      <c r="D22">
        <v>652.45000000000005</v>
      </c>
      <c r="E22">
        <v>3025.52</v>
      </c>
      <c r="F22">
        <f t="shared" si="0"/>
        <v>1</v>
      </c>
      <c r="G22">
        <f t="shared" si="1"/>
        <v>9.9450000000000003</v>
      </c>
      <c r="H22">
        <f t="shared" si="2"/>
        <v>3045685552905.5493</v>
      </c>
      <c r="I22">
        <f t="shared" si="3"/>
        <v>3045685552906.5493</v>
      </c>
      <c r="J22">
        <f t="shared" si="4"/>
        <v>6380529.6033452814</v>
      </c>
      <c r="K22">
        <f t="shared" si="5"/>
        <v>5020.4979999999996</v>
      </c>
      <c r="L22">
        <f t="shared" si="6"/>
        <v>-7.4972131534038544</v>
      </c>
      <c r="V22">
        <v>852.44</v>
      </c>
      <c r="W22">
        <v>314.58</v>
      </c>
      <c r="X22">
        <v>63.36</v>
      </c>
      <c r="Y22">
        <v>15.82</v>
      </c>
      <c r="Z22">
        <v>2.61</v>
      </c>
      <c r="AA22">
        <v>-1.29</v>
      </c>
      <c r="AB22">
        <v>11.22</v>
      </c>
      <c r="AC22">
        <v>-2.2400000000000002</v>
      </c>
      <c r="AD22">
        <v>108.04</v>
      </c>
      <c r="AE22">
        <v>23.59</v>
      </c>
      <c r="AF22">
        <v>13.57</v>
      </c>
      <c r="AG22">
        <v>5.17</v>
      </c>
      <c r="AH22" t="s">
        <v>19</v>
      </c>
    </row>
    <row r="23" spans="1:34" x14ac:dyDescent="0.25">
      <c r="A23">
        <v>20</v>
      </c>
      <c r="B23">
        <v>315.52</v>
      </c>
      <c r="C23">
        <v>605.77</v>
      </c>
      <c r="D23">
        <v>690.83</v>
      </c>
      <c r="E23">
        <v>3514.9</v>
      </c>
      <c r="F23">
        <f t="shared" si="0"/>
        <v>2</v>
      </c>
      <c r="G23">
        <f t="shared" si="1"/>
        <v>19.89</v>
      </c>
      <c r="H23">
        <f t="shared" si="2"/>
        <v>9.2762004871775812E+24</v>
      </c>
      <c r="I23">
        <f t="shared" si="3"/>
        <v>9.2762004871775812E+24</v>
      </c>
      <c r="J23">
        <f t="shared" si="4"/>
        <v>40711158019151.031</v>
      </c>
      <c r="K23">
        <f t="shared" si="5"/>
        <v>5020.4979999999996</v>
      </c>
      <c r="L23">
        <f t="shared" si="6"/>
        <v>-7.4979999998766802</v>
      </c>
      <c r="V23">
        <v>1225.47</v>
      </c>
      <c r="W23">
        <v>457.54</v>
      </c>
      <c r="X23">
        <v>85.47</v>
      </c>
      <c r="Y23">
        <v>19.09</v>
      </c>
      <c r="Z23">
        <v>9.0399999999999991</v>
      </c>
      <c r="AA23">
        <v>5.18</v>
      </c>
      <c r="AB23">
        <v>18.670000000000002</v>
      </c>
      <c r="AC23">
        <v>14.77</v>
      </c>
      <c r="AD23">
        <v>115.73</v>
      </c>
      <c r="AE23">
        <v>29.7</v>
      </c>
      <c r="AF23">
        <v>36.49</v>
      </c>
      <c r="AG23">
        <v>14.64</v>
      </c>
      <c r="AH23" t="s">
        <v>19</v>
      </c>
    </row>
    <row r="24" spans="1:34" x14ac:dyDescent="0.25">
      <c r="A24">
        <v>21</v>
      </c>
      <c r="B24">
        <v>306.83999999999997</v>
      </c>
      <c r="C24">
        <v>630.72</v>
      </c>
      <c r="D24">
        <v>709.72</v>
      </c>
      <c r="E24">
        <v>3919.58</v>
      </c>
      <c r="F24">
        <f t="shared" si="0"/>
        <v>3</v>
      </c>
      <c r="G24">
        <f t="shared" si="1"/>
        <v>29.835000000000001</v>
      </c>
      <c r="H24">
        <f t="shared" si="2"/>
        <v>2.8252389809652275E+37</v>
      </c>
      <c r="I24">
        <f t="shared" si="3"/>
        <v>2.8252389809652275E+37</v>
      </c>
      <c r="J24">
        <f t="shared" si="4"/>
        <v>2.5975874892761468E+20</v>
      </c>
      <c r="K24">
        <f t="shared" si="5"/>
        <v>5020.4979999999996</v>
      </c>
      <c r="L24">
        <f t="shared" si="6"/>
        <v>-7.4980000000000002</v>
      </c>
      <c r="V24">
        <v>1689.77</v>
      </c>
      <c r="W24">
        <v>649.53</v>
      </c>
      <c r="X24">
        <v>126.17</v>
      </c>
      <c r="Y24">
        <v>24.31</v>
      </c>
      <c r="Z24">
        <v>2.57</v>
      </c>
      <c r="AA24">
        <v>20.16</v>
      </c>
      <c r="AB24">
        <v>14.03</v>
      </c>
      <c r="AC24">
        <v>15.77</v>
      </c>
      <c r="AD24">
        <v>111.06</v>
      </c>
      <c r="AE24">
        <v>41.19</v>
      </c>
      <c r="AF24">
        <v>1.59</v>
      </c>
      <c r="AG24">
        <v>-3.45</v>
      </c>
      <c r="AH24" t="s">
        <v>19</v>
      </c>
    </row>
    <row r="25" spans="1:34" x14ac:dyDescent="0.25">
      <c r="A25">
        <v>22</v>
      </c>
      <c r="B25">
        <v>321.02999999999997</v>
      </c>
      <c r="C25">
        <v>618.02</v>
      </c>
      <c r="D25">
        <v>746.1</v>
      </c>
      <c r="E25">
        <v>4241.47</v>
      </c>
      <c r="F25">
        <f t="shared" si="0"/>
        <v>4</v>
      </c>
      <c r="G25">
        <f t="shared" si="1"/>
        <v>39.78</v>
      </c>
      <c r="H25">
        <f t="shared" si="2"/>
        <v>8.6047895478313582E+49</v>
      </c>
      <c r="I25">
        <f t="shared" si="3"/>
        <v>8.6047895478313582E+49</v>
      </c>
      <c r="J25">
        <f t="shared" si="4"/>
        <v>1.6573983872602854E+27</v>
      </c>
      <c r="K25">
        <f t="shared" si="5"/>
        <v>5020.4979999999996</v>
      </c>
      <c r="L25">
        <f t="shared" si="6"/>
        <v>-7.4980000000000002</v>
      </c>
      <c r="V25">
        <v>2211.48</v>
      </c>
      <c r="W25">
        <v>906.4</v>
      </c>
      <c r="X25">
        <v>187.11</v>
      </c>
      <c r="Y25">
        <v>37.909999999999997</v>
      </c>
      <c r="Z25">
        <v>28.63</v>
      </c>
      <c r="AA25">
        <v>-5.19</v>
      </c>
      <c r="AB25">
        <v>24.19</v>
      </c>
      <c r="AC25">
        <v>19.350000000000001</v>
      </c>
      <c r="AD25">
        <v>149.30000000000001</v>
      </c>
      <c r="AE25">
        <v>25.8</v>
      </c>
      <c r="AF25">
        <v>35.28</v>
      </c>
      <c r="AG25">
        <v>6.71</v>
      </c>
      <c r="AH25" t="s">
        <v>19</v>
      </c>
    </row>
    <row r="26" spans="1:34" x14ac:dyDescent="0.25">
      <c r="A26">
        <v>23</v>
      </c>
      <c r="B26">
        <v>329.18</v>
      </c>
      <c r="C26">
        <v>624.82000000000005</v>
      </c>
      <c r="D26">
        <v>744.16</v>
      </c>
      <c r="E26">
        <v>4475.93</v>
      </c>
      <c r="F26">
        <f t="shared" si="0"/>
        <v>5</v>
      </c>
      <c r="G26">
        <f t="shared" si="1"/>
        <v>49.725000000000001</v>
      </c>
      <c r="H26">
        <f t="shared" si="2"/>
        <v>2.6207483211622922E+62</v>
      </c>
      <c r="I26">
        <f t="shared" si="3"/>
        <v>2.6207483211622922E+62</v>
      </c>
      <c r="J26">
        <f t="shared" si="4"/>
        <v>1.0575079474449175E+34</v>
      </c>
      <c r="K26">
        <f t="shared" si="5"/>
        <v>5020.4979999999996</v>
      </c>
      <c r="L26">
        <f t="shared" si="6"/>
        <v>-7.4980000000000002</v>
      </c>
      <c r="V26">
        <v>2776.56</v>
      </c>
      <c r="W26">
        <v>1252.0999999999999</v>
      </c>
      <c r="X26">
        <v>269.31</v>
      </c>
      <c r="Y26">
        <v>53.49</v>
      </c>
      <c r="Z26">
        <v>15.97</v>
      </c>
      <c r="AA26">
        <v>9.83</v>
      </c>
      <c r="AB26">
        <v>16.2</v>
      </c>
      <c r="AC26">
        <v>17.09</v>
      </c>
      <c r="AD26">
        <v>195.61</v>
      </c>
      <c r="AE26">
        <v>35.96</v>
      </c>
      <c r="AF26">
        <v>19.22</v>
      </c>
      <c r="AG26">
        <v>9.4700000000000006</v>
      </c>
      <c r="AH26" t="s">
        <v>19</v>
      </c>
    </row>
    <row r="27" spans="1:34" x14ac:dyDescent="0.25">
      <c r="A27">
        <v>24</v>
      </c>
      <c r="B27">
        <v>331.27</v>
      </c>
      <c r="C27">
        <v>631.62</v>
      </c>
      <c r="D27">
        <v>741.55</v>
      </c>
      <c r="E27">
        <v>4648.3900000000003</v>
      </c>
      <c r="F27">
        <f t="shared" si="0"/>
        <v>6</v>
      </c>
      <c r="G27">
        <f t="shared" si="1"/>
        <v>59.67</v>
      </c>
      <c r="H27">
        <f t="shared" si="2"/>
        <v>7.9819752995654366E+74</v>
      </c>
      <c r="I27">
        <f t="shared" si="3"/>
        <v>7.9819752995654366E+74</v>
      </c>
      <c r="J27">
        <f t="shared" si="4"/>
        <v>6.7474607644439552E+40</v>
      </c>
      <c r="K27">
        <f t="shared" si="5"/>
        <v>5020.4979999999996</v>
      </c>
      <c r="L27">
        <f t="shared" si="6"/>
        <v>-7.4980000000000002</v>
      </c>
      <c r="V27">
        <v>3293.94</v>
      </c>
      <c r="W27">
        <v>1671.44</v>
      </c>
      <c r="X27">
        <v>390.82</v>
      </c>
      <c r="Y27">
        <v>80.959999999999994</v>
      </c>
      <c r="Z27">
        <v>11.84</v>
      </c>
      <c r="AA27">
        <v>10.01</v>
      </c>
      <c r="AB27">
        <v>2.83</v>
      </c>
      <c r="AC27">
        <v>20.87</v>
      </c>
      <c r="AD27">
        <v>214.11</v>
      </c>
      <c r="AE27">
        <v>47.47</v>
      </c>
      <c r="AF27">
        <v>22.66</v>
      </c>
      <c r="AG27">
        <v>24.34</v>
      </c>
      <c r="AH27" t="s">
        <v>19</v>
      </c>
    </row>
    <row r="28" spans="1:34" x14ac:dyDescent="0.25">
      <c r="A28">
        <v>25</v>
      </c>
      <c r="B28">
        <v>336.73</v>
      </c>
      <c r="C28">
        <v>610.85</v>
      </c>
      <c r="D28">
        <v>761.79</v>
      </c>
      <c r="E28">
        <v>4768.29</v>
      </c>
      <c r="F28">
        <f t="shared" si="0"/>
        <v>7</v>
      </c>
      <c r="G28">
        <f t="shared" si="1"/>
        <v>69.615000000000009</v>
      </c>
      <c r="H28">
        <f t="shared" si="2"/>
        <v>2.4310586853535997E+87</v>
      </c>
      <c r="I28">
        <f t="shared" si="3"/>
        <v>2.4310586853535997E+87</v>
      </c>
      <c r="J28">
        <f t="shared" si="4"/>
        <v>4.3052373154938096E+47</v>
      </c>
      <c r="K28">
        <f t="shared" si="5"/>
        <v>5020.4979999999996</v>
      </c>
      <c r="L28">
        <f t="shared" si="6"/>
        <v>-7.4980000000000002</v>
      </c>
      <c r="V28">
        <v>3751.88</v>
      </c>
      <c r="W28">
        <v>2143.4</v>
      </c>
      <c r="X28">
        <v>579.13</v>
      </c>
      <c r="Y28">
        <v>125.6</v>
      </c>
      <c r="Z28">
        <v>15.23</v>
      </c>
      <c r="AA28">
        <v>-18.43</v>
      </c>
      <c r="AB28">
        <v>6.26</v>
      </c>
      <c r="AC28">
        <v>21.49</v>
      </c>
      <c r="AD28">
        <v>208.98</v>
      </c>
      <c r="AE28">
        <v>32.08</v>
      </c>
      <c r="AF28">
        <v>30.13</v>
      </c>
      <c r="AG28">
        <v>10.97</v>
      </c>
      <c r="AH28" t="s">
        <v>19</v>
      </c>
    </row>
    <row r="29" spans="1:34" x14ac:dyDescent="0.25">
      <c r="A29">
        <v>26</v>
      </c>
      <c r="B29">
        <v>355.62</v>
      </c>
      <c r="C29">
        <v>624.36</v>
      </c>
      <c r="D29">
        <v>768.58</v>
      </c>
      <c r="E29">
        <v>4840.66</v>
      </c>
      <c r="F29">
        <f t="shared" si="0"/>
        <v>8</v>
      </c>
      <c r="G29">
        <f t="shared" si="1"/>
        <v>79.56</v>
      </c>
      <c r="H29">
        <f t="shared" si="2"/>
        <v>7.4042403162467798E+99</v>
      </c>
      <c r="I29">
        <f t="shared" si="3"/>
        <v>7.4042403162467798E+99</v>
      </c>
      <c r="J29">
        <f t="shared" si="4"/>
        <v>2.7469694140929948E+54</v>
      </c>
      <c r="K29">
        <f t="shared" si="5"/>
        <v>5020.4979999999996</v>
      </c>
      <c r="L29">
        <f t="shared" si="6"/>
        <v>-7.4980000000000002</v>
      </c>
      <c r="V29">
        <v>4121.25</v>
      </c>
      <c r="W29">
        <v>2630.95</v>
      </c>
      <c r="X29">
        <v>837.12</v>
      </c>
      <c r="Y29">
        <v>190.54</v>
      </c>
      <c r="Z29">
        <v>26.17</v>
      </c>
      <c r="AA29">
        <v>7.4</v>
      </c>
      <c r="AB29">
        <v>16.41</v>
      </c>
      <c r="AC29">
        <v>6.39</v>
      </c>
      <c r="AD29">
        <v>270.10000000000002</v>
      </c>
      <c r="AE29">
        <v>44.25</v>
      </c>
      <c r="AF29">
        <v>18.09</v>
      </c>
      <c r="AG29">
        <v>-9.81</v>
      </c>
      <c r="AH29" t="s">
        <v>19</v>
      </c>
    </row>
    <row r="30" spans="1:34" x14ac:dyDescent="0.25">
      <c r="A30">
        <v>27</v>
      </c>
      <c r="B30">
        <v>351.64</v>
      </c>
      <c r="C30">
        <v>627.1</v>
      </c>
      <c r="D30">
        <v>755.19</v>
      </c>
      <c r="E30">
        <v>4892.92</v>
      </c>
      <c r="F30">
        <f t="shared" si="0"/>
        <v>9</v>
      </c>
      <c r="G30">
        <f t="shared" si="1"/>
        <v>89.504999999999995</v>
      </c>
      <c r="H30">
        <f t="shared" si="2"/>
        <v>2.255098776143355E+112</v>
      </c>
      <c r="I30">
        <f t="shared" si="3"/>
        <v>2.255098776143355E+112</v>
      </c>
      <c r="J30">
        <f t="shared" si="4"/>
        <v>1.752711966610116E+61</v>
      </c>
      <c r="K30">
        <f t="shared" si="5"/>
        <v>5020.4979999999996</v>
      </c>
      <c r="L30">
        <f t="shared" si="6"/>
        <v>-7.4980000000000002</v>
      </c>
      <c r="V30">
        <v>4388.5600000000004</v>
      </c>
      <c r="W30">
        <v>3114.67</v>
      </c>
      <c r="X30">
        <v>1170.57</v>
      </c>
      <c r="Y30">
        <v>302.02</v>
      </c>
      <c r="Z30">
        <v>33.020000000000003</v>
      </c>
      <c r="AA30">
        <v>-0.56000000000000005</v>
      </c>
      <c r="AB30">
        <v>-2.36</v>
      </c>
      <c r="AC30">
        <v>7.11</v>
      </c>
      <c r="AD30">
        <v>305.99</v>
      </c>
      <c r="AE30">
        <v>44.3</v>
      </c>
      <c r="AF30">
        <v>12.1</v>
      </c>
      <c r="AG30">
        <v>1</v>
      </c>
      <c r="AH30" t="s">
        <v>19</v>
      </c>
    </row>
    <row r="31" spans="1:34" x14ac:dyDescent="0.25">
      <c r="A31">
        <v>28</v>
      </c>
      <c r="B31">
        <v>373.19</v>
      </c>
      <c r="C31">
        <v>630.51</v>
      </c>
      <c r="D31">
        <v>768</v>
      </c>
      <c r="E31">
        <v>4930.58</v>
      </c>
      <c r="F31">
        <f t="shared" si="0"/>
        <v>10</v>
      </c>
      <c r="G31">
        <f t="shared" si="1"/>
        <v>99.45</v>
      </c>
      <c r="H31">
        <f t="shared" si="2"/>
        <v>6.8683217628749721E+124</v>
      </c>
      <c r="I31">
        <f t="shared" si="3"/>
        <v>6.8683217628749721E+124</v>
      </c>
      <c r="J31">
        <f t="shared" si="4"/>
        <v>1.1183230589091624E+68</v>
      </c>
      <c r="K31">
        <f t="shared" si="5"/>
        <v>5020.4979999999996</v>
      </c>
      <c r="L31">
        <f t="shared" si="6"/>
        <v>-7.4980000000000002</v>
      </c>
      <c r="V31">
        <v>4593.6099999999997</v>
      </c>
      <c r="W31">
        <v>3555.61</v>
      </c>
      <c r="X31">
        <v>1599.05</v>
      </c>
      <c r="Y31">
        <v>483.11</v>
      </c>
      <c r="Z31">
        <v>53.84</v>
      </c>
      <c r="AA31">
        <v>0.36</v>
      </c>
      <c r="AB31">
        <v>7.77</v>
      </c>
      <c r="AC31">
        <v>10.54</v>
      </c>
      <c r="AD31">
        <v>387.36</v>
      </c>
      <c r="AE31">
        <v>47.03</v>
      </c>
      <c r="AF31">
        <v>29.62</v>
      </c>
      <c r="AG31">
        <v>-5.68</v>
      </c>
      <c r="AH31" t="s">
        <v>19</v>
      </c>
    </row>
    <row r="32" spans="1:34" x14ac:dyDescent="0.25">
      <c r="A32">
        <v>29</v>
      </c>
      <c r="B32">
        <v>372.54</v>
      </c>
      <c r="C32">
        <v>623.13</v>
      </c>
      <c r="D32">
        <v>785.51</v>
      </c>
      <c r="E32">
        <v>4962.46</v>
      </c>
      <c r="F32">
        <f t="shared" si="0"/>
        <v>11</v>
      </c>
      <c r="G32">
        <f t="shared" si="1"/>
        <v>109.39500000000001</v>
      </c>
      <c r="H32">
        <f t="shared" si="2"/>
        <v>2.0918748365894406E+137</v>
      </c>
      <c r="I32">
        <f t="shared" si="3"/>
        <v>2.0918748365894406E+137</v>
      </c>
      <c r="J32">
        <f t="shared" si="4"/>
        <v>7.1354933834720378E+74</v>
      </c>
      <c r="K32">
        <f t="shared" si="5"/>
        <v>5020.4979999999996</v>
      </c>
      <c r="L32">
        <f t="shared" si="6"/>
        <v>-7.4980000000000002</v>
      </c>
      <c r="V32">
        <v>4736.91</v>
      </c>
      <c r="W32">
        <v>3925.35</v>
      </c>
      <c r="X32">
        <v>2090.08</v>
      </c>
      <c r="Y32">
        <v>767.62</v>
      </c>
      <c r="Z32">
        <v>87.02</v>
      </c>
      <c r="AA32">
        <v>-5.39</v>
      </c>
      <c r="AB32">
        <v>7.79</v>
      </c>
      <c r="AC32">
        <v>41.06</v>
      </c>
      <c r="AD32">
        <v>426.33</v>
      </c>
      <c r="AE32">
        <v>38.99</v>
      </c>
      <c r="AF32">
        <v>33.68</v>
      </c>
      <c r="AG32">
        <v>10.48</v>
      </c>
      <c r="AH32" t="s">
        <v>19</v>
      </c>
    </row>
    <row r="33" spans="1:34" x14ac:dyDescent="0.25">
      <c r="A33">
        <v>30</v>
      </c>
      <c r="B33">
        <v>398.1</v>
      </c>
      <c r="C33">
        <v>631.87</v>
      </c>
      <c r="D33">
        <v>786.18</v>
      </c>
      <c r="E33">
        <v>4970.3900000000003</v>
      </c>
      <c r="F33">
        <f t="shared" si="0"/>
        <v>12</v>
      </c>
      <c r="G33">
        <f t="shared" si="1"/>
        <v>119.34</v>
      </c>
      <c r="H33">
        <f t="shared" si="2"/>
        <v>6.3711929682872749E+149</v>
      </c>
      <c r="I33">
        <f t="shared" si="3"/>
        <v>6.3711929682872749E+149</v>
      </c>
      <c r="J33">
        <f t="shared" si="4"/>
        <v>4.5528226767710605E+81</v>
      </c>
      <c r="K33">
        <f t="shared" si="5"/>
        <v>5020.4979999999996</v>
      </c>
      <c r="L33">
        <f t="shared" si="6"/>
        <v>-7.4980000000000002</v>
      </c>
      <c r="V33">
        <v>4838.1499999999996</v>
      </c>
      <c r="W33">
        <v>4225.63</v>
      </c>
      <c r="X33">
        <v>2607.7600000000002</v>
      </c>
      <c r="Y33">
        <v>1133.24</v>
      </c>
      <c r="Z33">
        <v>150.15</v>
      </c>
      <c r="AA33">
        <v>8.3800000000000008</v>
      </c>
      <c r="AB33">
        <v>14.51</v>
      </c>
      <c r="AC33">
        <v>10.27</v>
      </c>
      <c r="AD33">
        <v>500.66</v>
      </c>
      <c r="AE33">
        <v>48.4</v>
      </c>
      <c r="AF33">
        <v>18.21</v>
      </c>
      <c r="AG33">
        <v>-13.05</v>
      </c>
      <c r="AH33" t="s">
        <v>19</v>
      </c>
    </row>
    <row r="34" spans="1:34" x14ac:dyDescent="0.25">
      <c r="A34">
        <v>31</v>
      </c>
      <c r="B34">
        <v>400.09</v>
      </c>
      <c r="C34">
        <v>600.25</v>
      </c>
      <c r="D34">
        <v>798.26</v>
      </c>
      <c r="E34">
        <v>4989.07</v>
      </c>
      <c r="F34">
        <f t="shared" si="0"/>
        <v>13</v>
      </c>
      <c r="G34">
        <f t="shared" si="1"/>
        <v>129.285</v>
      </c>
      <c r="H34">
        <f t="shared" si="2"/>
        <v>1.9404650378285354E+162</v>
      </c>
      <c r="I34">
        <f t="shared" si="3"/>
        <v>1.9404650378285354E+162</v>
      </c>
      <c r="J34">
        <f t="shared" si="4"/>
        <v>2.9049419867914093E+88</v>
      </c>
      <c r="K34">
        <f t="shared" si="5"/>
        <v>5020.4979999999996</v>
      </c>
      <c r="L34">
        <f t="shared" si="6"/>
        <v>-7.4980000000000002</v>
      </c>
      <c r="V34">
        <v>4897.21</v>
      </c>
      <c r="W34">
        <v>4441.4799999999996</v>
      </c>
      <c r="X34">
        <v>3108.37</v>
      </c>
      <c r="Y34">
        <v>1645.58</v>
      </c>
      <c r="Z34">
        <v>260.87</v>
      </c>
      <c r="AA34">
        <v>-19.600000000000001</v>
      </c>
      <c r="AB34">
        <v>27.94</v>
      </c>
      <c r="AC34">
        <v>56.28</v>
      </c>
      <c r="AD34">
        <v>589.91999999999996</v>
      </c>
      <c r="AE34">
        <v>35.6</v>
      </c>
      <c r="AF34">
        <v>39.03</v>
      </c>
      <c r="AG34">
        <v>11.13</v>
      </c>
      <c r="AH34" t="s">
        <v>19</v>
      </c>
    </row>
    <row r="35" spans="1:34" x14ac:dyDescent="0.25">
      <c r="A35">
        <v>32</v>
      </c>
      <c r="B35">
        <v>381.21</v>
      </c>
      <c r="C35">
        <v>613.65</v>
      </c>
      <c r="D35">
        <v>784.76</v>
      </c>
      <c r="E35">
        <v>4989.16</v>
      </c>
      <c r="F35">
        <f t="shared" si="0"/>
        <v>14</v>
      </c>
      <c r="G35">
        <f t="shared" si="1"/>
        <v>139.23000000000002</v>
      </c>
      <c r="H35">
        <f t="shared" si="2"/>
        <v>5.9100463316331735E+174</v>
      </c>
      <c r="I35">
        <f t="shared" si="3"/>
        <v>5.9100463316331735E+174</v>
      </c>
      <c r="J35">
        <f t="shared" si="4"/>
        <v>1.8535068342720347E+95</v>
      </c>
      <c r="K35">
        <f t="shared" si="5"/>
        <v>5020.4979999999996</v>
      </c>
      <c r="L35">
        <f t="shared" si="6"/>
        <v>-7.4980000000000002</v>
      </c>
      <c r="V35">
        <v>4927.6400000000003</v>
      </c>
      <c r="W35">
        <v>4615.5</v>
      </c>
      <c r="X35">
        <v>3561.37</v>
      </c>
      <c r="Y35">
        <v>2232.14</v>
      </c>
      <c r="Z35">
        <v>431.69</v>
      </c>
      <c r="AA35">
        <v>10.97</v>
      </c>
      <c r="AB35">
        <v>9.06</v>
      </c>
      <c r="AC35">
        <v>72.56</v>
      </c>
      <c r="AD35">
        <v>650.86</v>
      </c>
      <c r="AE35">
        <v>35.549999999999997</v>
      </c>
      <c r="AF35">
        <v>21.5</v>
      </c>
      <c r="AG35">
        <v>7.04</v>
      </c>
      <c r="AH35" t="s">
        <v>19</v>
      </c>
    </row>
    <row r="36" spans="1:34" x14ac:dyDescent="0.25">
      <c r="A36">
        <v>33</v>
      </c>
      <c r="B36">
        <v>397.27</v>
      </c>
      <c r="C36">
        <v>598.77</v>
      </c>
      <c r="D36">
        <v>794.76</v>
      </c>
      <c r="E36">
        <v>4997.8</v>
      </c>
      <c r="F36">
        <f t="shared" si="0"/>
        <v>15</v>
      </c>
      <c r="G36">
        <f t="shared" si="1"/>
        <v>149.17500000000001</v>
      </c>
      <c r="H36">
        <f t="shared" si="2"/>
        <v>1.8000142729257016E+187</v>
      </c>
      <c r="I36">
        <f t="shared" si="3"/>
        <v>1.8000142729257016E+187</v>
      </c>
      <c r="J36">
        <f t="shared" si="4"/>
        <v>1.182635522607333E+102</v>
      </c>
      <c r="K36">
        <f t="shared" si="5"/>
        <v>5020.4979999999996</v>
      </c>
      <c r="L36">
        <f t="shared" si="6"/>
        <v>-7.4980000000000002</v>
      </c>
      <c r="V36">
        <v>4956.28</v>
      </c>
      <c r="W36">
        <v>4728.07</v>
      </c>
      <c r="X36">
        <v>3949.53</v>
      </c>
      <c r="Y36">
        <v>2848.5</v>
      </c>
      <c r="Z36">
        <v>746.15</v>
      </c>
      <c r="AA36">
        <v>6.25</v>
      </c>
      <c r="AB36">
        <v>12.34</v>
      </c>
      <c r="AC36">
        <v>111.11</v>
      </c>
      <c r="AD36">
        <v>818.18</v>
      </c>
      <c r="AE36">
        <v>24.04</v>
      </c>
      <c r="AF36">
        <v>29.48</v>
      </c>
      <c r="AG36">
        <v>10.32</v>
      </c>
      <c r="AH36" t="s">
        <v>19</v>
      </c>
    </row>
    <row r="37" spans="1:34" x14ac:dyDescent="0.25">
      <c r="A37">
        <v>34</v>
      </c>
      <c r="B37">
        <v>399.84</v>
      </c>
      <c r="C37">
        <v>609.41</v>
      </c>
      <c r="D37">
        <v>800.7</v>
      </c>
      <c r="E37">
        <v>4995.4799999999996</v>
      </c>
      <c r="F37">
        <f t="shared" si="0"/>
        <v>16</v>
      </c>
      <c r="G37">
        <f t="shared" si="1"/>
        <v>159.12</v>
      </c>
      <c r="H37">
        <f t="shared" si="2"/>
        <v>5.4822774660734206E+199</v>
      </c>
      <c r="I37">
        <f t="shared" si="3"/>
        <v>5.4822774660734206E+199</v>
      </c>
      <c r="J37">
        <f t="shared" si="4"/>
        <v>7.5458409619624109E+108</v>
      </c>
      <c r="K37">
        <f t="shared" si="5"/>
        <v>5020.4979999999996</v>
      </c>
      <c r="L37">
        <f t="shared" si="6"/>
        <v>-7.4980000000000002</v>
      </c>
      <c r="V37">
        <v>4976.32</v>
      </c>
      <c r="W37">
        <v>4820.25</v>
      </c>
      <c r="X37">
        <v>4258.0600000000004</v>
      </c>
      <c r="Y37">
        <v>3417.51</v>
      </c>
      <c r="Z37">
        <v>1221.9100000000001</v>
      </c>
      <c r="AA37">
        <v>72.040000000000006</v>
      </c>
      <c r="AB37">
        <v>16.260000000000002</v>
      </c>
      <c r="AC37">
        <v>174.02</v>
      </c>
      <c r="AD37">
        <v>912.46</v>
      </c>
      <c r="AE37">
        <v>31.32</v>
      </c>
      <c r="AF37">
        <v>38.78</v>
      </c>
      <c r="AG37">
        <v>0.79</v>
      </c>
      <c r="AH37" t="s">
        <v>19</v>
      </c>
    </row>
    <row r="38" spans="1:34" x14ac:dyDescent="0.25">
      <c r="A38">
        <v>35</v>
      </c>
      <c r="B38">
        <v>395.64</v>
      </c>
      <c r="C38">
        <v>599.84</v>
      </c>
      <c r="D38">
        <v>801.88</v>
      </c>
      <c r="E38">
        <v>5002.82</v>
      </c>
      <c r="F38">
        <f t="shared" si="0"/>
        <v>17</v>
      </c>
      <c r="G38">
        <f t="shared" si="1"/>
        <v>169.065</v>
      </c>
      <c r="H38">
        <f t="shared" si="2"/>
        <v>1.6697293275438925E+212</v>
      </c>
      <c r="I38">
        <f t="shared" si="3"/>
        <v>1.6697293275438925E+212</v>
      </c>
      <c r="J38">
        <f t="shared" si="4"/>
        <v>4.814646163992634E+115</v>
      </c>
      <c r="K38">
        <f t="shared" si="5"/>
        <v>5020.4979999999996</v>
      </c>
      <c r="L38">
        <f t="shared" si="6"/>
        <v>-7.4980000000000002</v>
      </c>
      <c r="V38">
        <v>4980.82</v>
      </c>
      <c r="W38">
        <v>4877.1000000000004</v>
      </c>
      <c r="X38">
        <v>4486.71</v>
      </c>
      <c r="Y38">
        <v>3887.97</v>
      </c>
      <c r="Z38">
        <v>1847.46</v>
      </c>
      <c r="AA38">
        <v>154.69999999999999</v>
      </c>
      <c r="AB38">
        <v>14.75</v>
      </c>
      <c r="AC38">
        <v>315.52999999999997</v>
      </c>
      <c r="AD38">
        <v>1045.02</v>
      </c>
      <c r="AE38">
        <v>19.059999999999999</v>
      </c>
      <c r="AF38">
        <v>29.21</v>
      </c>
      <c r="AG38">
        <v>11.39</v>
      </c>
      <c r="AH38" t="s">
        <v>19</v>
      </c>
    </row>
    <row r="39" spans="1:34" x14ac:dyDescent="0.25">
      <c r="A39">
        <v>36</v>
      </c>
      <c r="B39">
        <v>400.82</v>
      </c>
      <c r="C39">
        <v>611.74</v>
      </c>
      <c r="D39">
        <v>801.68</v>
      </c>
      <c r="E39">
        <v>5001.0200000000004</v>
      </c>
      <c r="F39">
        <f t="shared" si="0"/>
        <v>18</v>
      </c>
      <c r="G39">
        <f t="shared" si="1"/>
        <v>179.01</v>
      </c>
      <c r="H39">
        <f t="shared" si="2"/>
        <v>5.0854704901632574E+224</v>
      </c>
      <c r="I39">
        <f t="shared" si="3"/>
        <v>5.0854704901632574E+224</v>
      </c>
      <c r="J39">
        <f t="shared" si="4"/>
        <v>3.0719992378983E+122</v>
      </c>
      <c r="K39">
        <f t="shared" si="5"/>
        <v>5020.4979999999996</v>
      </c>
      <c r="L39">
        <f t="shared" si="6"/>
        <v>-7.4980000000000002</v>
      </c>
      <c r="V39">
        <v>4987.2299999999996</v>
      </c>
      <c r="W39">
        <v>4923.8500000000004</v>
      </c>
      <c r="X39">
        <v>4650.8900000000003</v>
      </c>
      <c r="Y39">
        <v>4253.5600000000004</v>
      </c>
      <c r="Z39">
        <v>2584.4299999999998</v>
      </c>
      <c r="AA39">
        <v>343.65</v>
      </c>
      <c r="AB39">
        <v>-0.91</v>
      </c>
      <c r="AC39">
        <v>417.59</v>
      </c>
      <c r="AD39">
        <v>1206.8599999999999</v>
      </c>
      <c r="AE39">
        <v>32.299999999999997</v>
      </c>
      <c r="AF39">
        <v>20.94</v>
      </c>
      <c r="AG39">
        <v>0.43</v>
      </c>
      <c r="AH39" t="s">
        <v>19</v>
      </c>
    </row>
    <row r="40" spans="1:34" x14ac:dyDescent="0.25">
      <c r="A40">
        <v>37</v>
      </c>
      <c r="B40">
        <v>422.77</v>
      </c>
      <c r="C40">
        <v>601.41</v>
      </c>
      <c r="D40">
        <v>804.8</v>
      </c>
      <c r="E40">
        <v>5003.96</v>
      </c>
      <c r="F40">
        <f t="shared" si="0"/>
        <v>19</v>
      </c>
      <c r="G40">
        <f t="shared" si="1"/>
        <v>188.95500000000001</v>
      </c>
      <c r="H40">
        <f t="shared" si="2"/>
        <v>1.5488744001617241E+237</v>
      </c>
      <c r="I40">
        <f t="shared" si="3"/>
        <v>1.5488744001617241E+237</v>
      </c>
      <c r="J40">
        <f t="shared" si="4"/>
        <v>1.9600982078860068E+129</v>
      </c>
      <c r="K40">
        <f t="shared" si="5"/>
        <v>5020.4979999999996</v>
      </c>
      <c r="L40">
        <f t="shared" si="6"/>
        <v>-7.4980000000000002</v>
      </c>
      <c r="V40">
        <v>5001.66</v>
      </c>
      <c r="W40">
        <v>4951.0200000000004</v>
      </c>
      <c r="X40">
        <v>4769.3100000000004</v>
      </c>
      <c r="Y40">
        <v>4523.62</v>
      </c>
      <c r="Z40">
        <v>3321.04</v>
      </c>
      <c r="AA40">
        <v>605.24</v>
      </c>
      <c r="AB40">
        <v>0.19</v>
      </c>
      <c r="AC40">
        <v>665.99</v>
      </c>
      <c r="AD40">
        <v>1430.63</v>
      </c>
      <c r="AE40">
        <v>28.02</v>
      </c>
      <c r="AF40">
        <v>31.45</v>
      </c>
      <c r="AG40">
        <v>-1.1599999999999999</v>
      </c>
      <c r="AH40" t="s">
        <v>19</v>
      </c>
    </row>
    <row r="41" spans="1:34" x14ac:dyDescent="0.25">
      <c r="A41">
        <v>38</v>
      </c>
      <c r="B41">
        <v>422.47</v>
      </c>
      <c r="C41">
        <v>591.70000000000005</v>
      </c>
      <c r="D41">
        <v>804.51</v>
      </c>
      <c r="E41">
        <v>5008.01</v>
      </c>
      <c r="F41">
        <f t="shared" si="0"/>
        <v>20</v>
      </c>
      <c r="G41">
        <f t="shared" si="1"/>
        <v>198.9</v>
      </c>
      <c r="H41">
        <f t="shared" si="2"/>
        <v>4.7173843838381971E+249</v>
      </c>
      <c r="I41">
        <f t="shared" si="3"/>
        <v>4.7173843838381971E+249</v>
      </c>
      <c r="J41">
        <f t="shared" si="4"/>
        <v>1.2506464640879458E+136</v>
      </c>
      <c r="K41">
        <f t="shared" si="5"/>
        <v>5020.4979999999996</v>
      </c>
      <c r="L41">
        <f t="shared" si="6"/>
        <v>-7.4980000000000002</v>
      </c>
      <c r="V41">
        <v>4995.0600000000004</v>
      </c>
      <c r="W41">
        <v>4966.41</v>
      </c>
      <c r="X41">
        <v>4846.38</v>
      </c>
      <c r="Y41">
        <v>4705.66</v>
      </c>
      <c r="Z41">
        <v>3914.47</v>
      </c>
      <c r="AA41">
        <v>1054.47</v>
      </c>
      <c r="AB41">
        <v>-9.52</v>
      </c>
      <c r="AC41">
        <v>1043.54</v>
      </c>
      <c r="AD41">
        <v>1626.14</v>
      </c>
      <c r="AE41">
        <v>27.06</v>
      </c>
      <c r="AF41">
        <v>19.059999999999999</v>
      </c>
      <c r="AG41">
        <v>4.5999999999999996</v>
      </c>
      <c r="AH41" t="s">
        <v>19</v>
      </c>
    </row>
    <row r="42" spans="1:34" x14ac:dyDescent="0.25">
      <c r="A42">
        <v>39</v>
      </c>
      <c r="B42">
        <v>410.02</v>
      </c>
      <c r="C42">
        <v>583.29</v>
      </c>
      <c r="D42">
        <v>820.97</v>
      </c>
      <c r="E42">
        <v>5005.17</v>
      </c>
      <c r="F42">
        <f t="shared" si="0"/>
        <v>21</v>
      </c>
      <c r="G42">
        <f t="shared" si="1"/>
        <v>208.845</v>
      </c>
      <c r="H42">
        <f t="shared" si="2"/>
        <v>1.4367669465357783E+262</v>
      </c>
      <c r="I42">
        <f t="shared" si="3"/>
        <v>1.4367669465357783E+262</v>
      </c>
      <c r="J42">
        <f t="shared" si="4"/>
        <v>7.9797867874305374E+142</v>
      </c>
      <c r="K42">
        <f t="shared" si="5"/>
        <v>5020.4979999999996</v>
      </c>
      <c r="L42">
        <f t="shared" si="6"/>
        <v>-7.4980000000000002</v>
      </c>
      <c r="V42">
        <v>4992.87</v>
      </c>
      <c r="W42">
        <v>4975.34</v>
      </c>
      <c r="X42">
        <v>4908.29</v>
      </c>
      <c r="Y42">
        <v>4822.95</v>
      </c>
      <c r="Z42">
        <v>4337.38</v>
      </c>
      <c r="AA42">
        <v>1681.03</v>
      </c>
      <c r="AB42">
        <v>-11.21</v>
      </c>
      <c r="AC42">
        <v>1546.32</v>
      </c>
      <c r="AD42">
        <v>1845.13</v>
      </c>
      <c r="AE42">
        <v>10.57</v>
      </c>
      <c r="AF42">
        <v>24.09</v>
      </c>
      <c r="AG42">
        <v>-7.85</v>
      </c>
      <c r="AH42" t="s">
        <v>19</v>
      </c>
    </row>
    <row r="43" spans="1:34" x14ac:dyDescent="0.25">
      <c r="A43">
        <v>40</v>
      </c>
      <c r="B43">
        <v>428.44</v>
      </c>
      <c r="C43">
        <v>580.19000000000005</v>
      </c>
      <c r="D43">
        <v>808.46</v>
      </c>
      <c r="E43">
        <v>5004.6400000000003</v>
      </c>
      <c r="F43">
        <f t="shared" si="0"/>
        <v>22</v>
      </c>
      <c r="G43">
        <f t="shared" si="1"/>
        <v>218.79000000000002</v>
      </c>
      <c r="H43">
        <f t="shared" si="2"/>
        <v>4.3759403319560996E+274</v>
      </c>
      <c r="I43">
        <f t="shared" si="3"/>
        <v>4.3759403319560996E+274</v>
      </c>
      <c r="J43">
        <f t="shared" si="4"/>
        <v>5.0915265825573234E+149</v>
      </c>
      <c r="K43">
        <f t="shared" si="5"/>
        <v>5020.4979999999996</v>
      </c>
      <c r="L43">
        <f t="shared" si="6"/>
        <v>-7.4980000000000002</v>
      </c>
      <c r="V43">
        <v>4998.97</v>
      </c>
      <c r="W43">
        <v>4987.4399999999996</v>
      </c>
      <c r="X43">
        <v>4938.1899999999996</v>
      </c>
      <c r="Y43">
        <v>4901.8999999999996</v>
      </c>
      <c r="Z43">
        <v>4633.7</v>
      </c>
      <c r="AA43">
        <v>2496.98</v>
      </c>
      <c r="AB43">
        <v>-16.32</v>
      </c>
      <c r="AC43">
        <v>2198.5300000000002</v>
      </c>
      <c r="AD43">
        <v>2171.7399999999998</v>
      </c>
      <c r="AE43">
        <v>19.579999999999998</v>
      </c>
      <c r="AF43">
        <v>18.3</v>
      </c>
      <c r="AG43">
        <v>-8.25</v>
      </c>
      <c r="AH43" t="s">
        <v>19</v>
      </c>
    </row>
    <row r="44" spans="1:34" x14ac:dyDescent="0.25">
      <c r="A44">
        <v>41</v>
      </c>
      <c r="B44">
        <v>435.38</v>
      </c>
      <c r="C44">
        <v>584.44000000000005</v>
      </c>
      <c r="D44">
        <v>821.44</v>
      </c>
      <c r="E44">
        <v>5004.83</v>
      </c>
      <c r="F44">
        <f t="shared" si="0"/>
        <v>23</v>
      </c>
      <c r="G44">
        <f t="shared" si="1"/>
        <v>228.73500000000001</v>
      </c>
      <c r="H44">
        <f t="shared" si="2"/>
        <v>1.3327738249416494E+287</v>
      </c>
      <c r="I44">
        <f t="shared" si="3"/>
        <v>1.3327738249416494E+287</v>
      </c>
      <c r="J44">
        <f t="shared" si="4"/>
        <v>3.2486636086223201E+156</v>
      </c>
      <c r="K44">
        <f t="shared" si="5"/>
        <v>5020.4979999999996</v>
      </c>
      <c r="L44">
        <f t="shared" si="6"/>
        <v>-7.4980000000000002</v>
      </c>
      <c r="V44">
        <v>4994.87</v>
      </c>
      <c r="W44">
        <v>4997.08</v>
      </c>
      <c r="X44">
        <v>4974.79</v>
      </c>
      <c r="Y44">
        <v>4958.6499999999996</v>
      </c>
      <c r="Z44">
        <v>4818.8599999999997</v>
      </c>
      <c r="AA44">
        <v>3302.05</v>
      </c>
      <c r="AB44">
        <v>2.04</v>
      </c>
      <c r="AC44">
        <v>2891.9</v>
      </c>
      <c r="AD44">
        <v>2363.02</v>
      </c>
      <c r="AE44">
        <v>26.51</v>
      </c>
      <c r="AF44">
        <v>46.75</v>
      </c>
      <c r="AG44">
        <v>-5.36</v>
      </c>
      <c r="AH4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Gottschalk et al.</vt:lpstr>
      <vt:lpstr>Spiess et al.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Harley King</cp:lastModifiedBy>
  <dcterms:created xsi:type="dcterms:W3CDTF">2021-08-05T18:39:55Z</dcterms:created>
  <dcterms:modified xsi:type="dcterms:W3CDTF">2021-08-05T19:05:55Z</dcterms:modified>
</cp:coreProperties>
</file>