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20" yWindow="30" windowWidth="11720" windowHeight="6530" activeTab="10"/>
  </bookViews>
  <sheets>
    <sheet name="序文" sheetId="10" r:id="rId1"/>
    <sheet name="問1" sheetId="13" r:id="rId2"/>
    <sheet name="問2" sheetId="14" r:id="rId3"/>
    <sheet name="問3" sheetId="7" r:id="rId4"/>
    <sheet name="問4" sheetId="2" r:id="rId5"/>
    <sheet name="問5" sheetId="4" r:id="rId6"/>
    <sheet name="問6" sheetId="3" r:id="rId7"/>
    <sheet name="問7" sheetId="5" r:id="rId8"/>
    <sheet name="問8" sheetId="8" r:id="rId9"/>
    <sheet name="問9" sheetId="12" r:id="rId10"/>
    <sheet name="問10" sheetId="15" r:id="rId11"/>
  </sheets>
  <definedNames>
    <definedName name="_xlnm.Print_Area" localSheetId="0">序文!$A$1:$V$44</definedName>
    <definedName name="rng_parent">#REF!,#REF!</definedName>
    <definedName name="rng_phonetic">#REF!,#REF!</definedName>
  </definedNames>
  <calcPr calcId="162913"/>
</workbook>
</file>

<file path=xl/calcChain.xml><?xml version="1.0" encoding="utf-8"?>
<calcChain xmlns="http://schemas.openxmlformats.org/spreadsheetml/2006/main">
  <c r="G41" i="15" l="1"/>
  <c r="G40" i="15"/>
  <c r="G39" i="15"/>
  <c r="G38" i="15"/>
  <c r="G37" i="15"/>
  <c r="G36" i="15"/>
  <c r="G35" i="15"/>
  <c r="B51" i="12" l="1"/>
  <c r="E45" i="5"/>
  <c r="F45" i="5" s="1"/>
  <c r="E44" i="3"/>
  <c r="G44" i="3" s="1"/>
  <c r="E57" i="7"/>
  <c r="N5" i="12"/>
  <c r="N6" i="12"/>
  <c r="N7" i="12"/>
  <c r="N8" i="12"/>
  <c r="N9" i="12"/>
  <c r="N4" i="12"/>
  <c r="E45" i="4"/>
  <c r="E46" i="4"/>
  <c r="E47" i="4"/>
  <c r="F47" i="4" s="1"/>
  <c r="E48" i="4"/>
  <c r="E49" i="4"/>
  <c r="F49" i="4" s="1"/>
  <c r="E50" i="4"/>
  <c r="E51" i="4"/>
  <c r="E52" i="4"/>
  <c r="E53" i="4"/>
  <c r="E54" i="4"/>
  <c r="E55" i="4"/>
  <c r="F55" i="4" s="1"/>
  <c r="E56" i="4"/>
  <c r="E57" i="4"/>
  <c r="E58" i="4"/>
  <c r="E8" i="4"/>
  <c r="G63" i="2"/>
  <c r="G83" i="2" s="1"/>
  <c r="G84" i="2"/>
  <c r="D34" i="2"/>
  <c r="E34" i="2"/>
  <c r="F6" i="2"/>
  <c r="F34" i="2" s="1"/>
  <c r="G14" i="2"/>
  <c r="G34" i="2" s="1"/>
  <c r="C34" i="2"/>
  <c r="C84" i="2"/>
  <c r="C83" i="2"/>
  <c r="C52" i="14"/>
  <c r="E43" i="7"/>
  <c r="E44" i="7"/>
  <c r="E54" i="7" s="1"/>
  <c r="E45" i="7"/>
  <c r="E46" i="7"/>
  <c r="E47" i="7"/>
  <c r="E48" i="7"/>
  <c r="E49" i="7"/>
  <c r="E50" i="7"/>
  <c r="D54" i="7"/>
  <c r="C54" i="7"/>
  <c r="B54" i="7"/>
  <c r="D53" i="7"/>
  <c r="C53" i="7"/>
  <c r="B53" i="7"/>
  <c r="E4" i="7"/>
  <c r="E5" i="7"/>
  <c r="E6" i="7"/>
  <c r="E7" i="7"/>
  <c r="E8" i="7"/>
  <c r="E9" i="7"/>
  <c r="E10" i="7"/>
  <c r="E11" i="7"/>
  <c r="D15" i="7"/>
  <c r="C15" i="7"/>
  <c r="B15" i="7"/>
  <c r="D14" i="7"/>
  <c r="C14" i="7"/>
  <c r="B14" i="7"/>
  <c r="D83" i="2"/>
  <c r="E83" i="2"/>
  <c r="F55" i="2"/>
  <c r="F83" i="2" s="1"/>
  <c r="D84" i="2"/>
  <c r="E84" i="2"/>
  <c r="F84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3" i="2"/>
  <c r="H12" i="2"/>
  <c r="H11" i="2"/>
  <c r="H10" i="2"/>
  <c r="H9" i="2"/>
  <c r="H8" i="2"/>
  <c r="H7" i="2"/>
  <c r="H5" i="2"/>
  <c r="H4" i="2"/>
  <c r="F57" i="4"/>
  <c r="E19" i="4"/>
  <c r="E18" i="4"/>
  <c r="E17" i="4"/>
  <c r="E16" i="4"/>
  <c r="E15" i="4"/>
  <c r="E14" i="4"/>
  <c r="E13" i="4"/>
  <c r="E12" i="4"/>
  <c r="E11" i="4"/>
  <c r="E10" i="4"/>
  <c r="E9" i="4"/>
  <c r="E7" i="4"/>
  <c r="E6" i="4"/>
  <c r="E45" i="3"/>
  <c r="G45" i="3" s="1"/>
  <c r="E46" i="3"/>
  <c r="G46" i="3" s="1"/>
  <c r="E47" i="3"/>
  <c r="G47" i="3" s="1"/>
  <c r="H47" i="3" s="1"/>
  <c r="E48" i="3"/>
  <c r="G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H55" i="3" s="1"/>
  <c r="E56" i="3"/>
  <c r="G56" i="3" s="1"/>
  <c r="E57" i="3"/>
  <c r="G57" i="3" s="1"/>
  <c r="E46" i="5"/>
  <c r="F46" i="5"/>
  <c r="E47" i="5"/>
  <c r="F47" i="5" s="1"/>
  <c r="E48" i="5"/>
  <c r="F48" i="5" s="1"/>
  <c r="E49" i="5"/>
  <c r="F49" i="5" s="1"/>
  <c r="E50" i="5"/>
  <c r="F50" i="5"/>
  <c r="B52" i="12"/>
  <c r="C52" i="12"/>
  <c r="C51" i="12"/>
  <c r="B53" i="12"/>
  <c r="D53" i="12" s="1"/>
  <c r="C53" i="12"/>
  <c r="B54" i="12"/>
  <c r="D54" i="12" s="1"/>
  <c r="C54" i="12"/>
  <c r="B55" i="12"/>
  <c r="D55" i="12" s="1"/>
  <c r="C55" i="12"/>
  <c r="B56" i="12"/>
  <c r="D56" i="12" s="1"/>
  <c r="C56" i="12"/>
  <c r="N44" i="12"/>
  <c r="N45" i="12"/>
  <c r="N46" i="12"/>
  <c r="N47" i="12"/>
  <c r="N48" i="12"/>
  <c r="N43" i="12"/>
  <c r="D42" i="8"/>
  <c r="D43" i="8"/>
  <c r="D46" i="8"/>
  <c r="D41" i="8"/>
  <c r="D39" i="8"/>
  <c r="D44" i="8"/>
  <c r="D40" i="8"/>
  <c r="D38" i="8"/>
  <c r="D48" i="8"/>
  <c r="D47" i="8"/>
  <c r="D45" i="8"/>
  <c r="D37" i="8"/>
  <c r="H52" i="3" l="1"/>
  <c r="H51" i="3"/>
  <c r="H46" i="3"/>
  <c r="H53" i="3"/>
  <c r="H57" i="3"/>
  <c r="H49" i="3"/>
  <c r="H45" i="3"/>
  <c r="H56" i="3"/>
  <c r="H48" i="3"/>
  <c r="F56" i="4"/>
  <c r="F45" i="4"/>
  <c r="E15" i="7"/>
  <c r="F53" i="4"/>
  <c r="F54" i="4"/>
  <c r="F46" i="4"/>
  <c r="F52" i="4"/>
  <c r="F51" i="4"/>
  <c r="D52" i="12"/>
  <c r="E52" i="12" s="1"/>
  <c r="H6" i="2"/>
  <c r="F58" i="4"/>
  <c r="F50" i="4"/>
  <c r="D51" i="12"/>
  <c r="E54" i="12" s="1"/>
  <c r="F51" i="5"/>
  <c r="F48" i="4"/>
  <c r="H44" i="3"/>
  <c r="H54" i="3"/>
  <c r="H50" i="3"/>
  <c r="H14" i="2"/>
  <c r="E14" i="7"/>
  <c r="E53" i="7"/>
  <c r="E56" i="12" l="1"/>
  <c r="E55" i="12"/>
  <c r="E51" i="12"/>
  <c r="E53" i="12"/>
</calcChain>
</file>

<file path=xl/comments1.xml><?xml version="1.0" encoding="utf-8"?>
<comments xmlns="http://schemas.openxmlformats.org/spreadsheetml/2006/main">
  <authors>
    <author>青葉</author>
    <author>aoba</author>
  </authors>
  <commentLis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〔境の内側の意から〕神社･寺院などの敷地のなか｡・構内｡</t>
        </r>
      </text>
    </comment>
    <comment ref="C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《副》
1)そうはいうもののやはり｡｢いくらずうずうしくても―に遠慮する｣
2)やはりそういわれるだけあって｡なんといってもやはり｡いかにも｡｢―名人の力作だ｣
３）〈｢―(の)…も｣の形で〉いくら…でも､やはり｡あれほどの｡さしもの｡｢―の理論家も説明に困った｣</t>
        </r>
      </text>
    </comment>
    <comment ref="C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《名･形動》〔男性が〕度量が大きく､さっぱりしていること｡｢豪放―｣</t>
        </r>
      </text>
    </comment>
    <comment ref="C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はちゅう類｡金属性のつやがあり､ヘビに似ているが､四本の短い足がある｡尾は切れても再生する｡</t>
        </r>
      </text>
    </comment>
    <comment ref="C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昆虫｡体色は黒褐色で､長い触角をもつ｡雄は夏の終わりごろから秋にかけ美しい声でなく｡いとど｡・古くは｢キリギリス｣と称した｡</t>
        </r>
      </text>
    </comment>
    <comment ref="C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欧州にある国の名前だよ</t>
        </r>
      </text>
    </comment>
    <comment ref="C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上の国のとなりだよ</t>
        </r>
      </text>
    </comment>
    <comment ref="C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・サトイモ科の多年草｡春､包葉につつまれて棒状に花をつける｡球茎はやや平たい球状。おでんによく合う。</t>
        </r>
      </text>
    </comment>
    <comment ref="C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中国唐代の僧｡大きな袋をもち､太鼓腹を出して喜捨を求め歩いたという｡日本では七福神の一つとする｡｢―竹(ちく)｣｢―腹｣</t>
        </r>
      </text>
    </comment>
    <comment ref="C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・昔､山道などを行くとき､木の枝を折ってかえり道の目じるしにしたこと｡・読みかけの本の間にはさみ目じるしにするもの｡</t>
        </r>
      </text>
    </comment>
    <comment ref="C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わが国の古墳時代に､貴人の墓に副葬品として埋められた､人･動物･家などをかたどった素焼きの像｡</t>
        </r>
      </text>
    </comment>
    <comment ref="C3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〔境の内側の意から〕神社･寺院などの敷地のなか｡・構内｡</t>
        </r>
      </text>
    </comment>
    <comment ref="C3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(1)（先行の内容を認めながらも、それと矛盾することをいうのに用いて）そうはいうもののやはり。とはいうもののしかし。
</t>
        </r>
      </text>
    </comment>
    <comment ref="C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《名･形動》〔男性が〕度量が大きく､さっぱりしていること｡｢豪放―｣</t>
        </r>
      </text>
    </comment>
    <comment ref="C4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トカゲ科のはちゅう類｡金属性のつやがあり､ヘビに似ているが､四本の短い足がある｡尾は切れても再生する｡</t>
        </r>
      </text>
    </comment>
    <comment ref="C4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(こほろぎ)コオロギ科の昆虫｡体色は黒褐色で､長い触角をもつ｡雄は夏の終わりごろから秋にかけ美しい声でなく｡いとど｡・古くは｢キリギリス｣と称した｡</t>
        </r>
      </text>
    </comment>
    <comment ref="C4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・サトイモ科の多年草｡春､包葉につつまれて棒状に花をつける｡球茎はやや平たい球状でこんにゃく玉とよばれる｡</t>
        </r>
      </text>
    </comment>
    <comment ref="C4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中国唐代の僧｡大きな袋をもち､太鼓腹を出して喜捨を求め歩いたという｡日本では七福神の一つとする｡｢―竹(ちく)｣｢―腹｣</t>
        </r>
      </text>
    </comment>
    <comment ref="C4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・昔､山道などを行くとき､木の枝を折ってかえり道の目じるしにしたこと｡・読みかけの本の間にはさみ目じるしにするもの｡</t>
        </r>
      </text>
    </comment>
    <comment ref="C4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わが国の古墳時代に､貴人の墓に副葬品として埋められた､人･動物･家などをかたどった素焼きの像｡</t>
        </r>
      </text>
    </comment>
  </commentList>
</comments>
</file>

<file path=xl/sharedStrings.xml><?xml version="1.0" encoding="utf-8"?>
<sst xmlns="http://schemas.openxmlformats.org/spreadsheetml/2006/main" count="580" uniqueCount="194">
  <si>
    <t>合計</t>
    <rPh sb="0" eb="2">
      <t>ゴウケイ</t>
    </rPh>
    <phoneticPr fontId="2"/>
  </si>
  <si>
    <t>店舗別来店者数集計表</t>
    <rPh sb="0" eb="2">
      <t>テンポ</t>
    </rPh>
    <rPh sb="2" eb="3">
      <t>ベツ</t>
    </rPh>
    <rPh sb="3" eb="6">
      <t>ライテンシャ</t>
    </rPh>
    <rPh sb="6" eb="7">
      <t>スウ</t>
    </rPh>
    <rPh sb="7" eb="9">
      <t>シュウケイ</t>
    </rPh>
    <rPh sb="9" eb="10">
      <t>ヒョウ</t>
    </rPh>
    <phoneticPr fontId="2"/>
  </si>
  <si>
    <t>月日</t>
    <rPh sb="0" eb="2">
      <t>ツキヒ</t>
    </rPh>
    <phoneticPr fontId="2"/>
  </si>
  <si>
    <t>曜日</t>
    <rPh sb="0" eb="2">
      <t>ヨウビ</t>
    </rPh>
    <phoneticPr fontId="2"/>
  </si>
  <si>
    <t>三条本店</t>
    <rPh sb="0" eb="2">
      <t>サンジョウ</t>
    </rPh>
    <rPh sb="2" eb="4">
      <t>ホンテン</t>
    </rPh>
    <phoneticPr fontId="2"/>
  </si>
  <si>
    <t>京都駅店</t>
    <rPh sb="0" eb="1">
      <t>キョウ</t>
    </rPh>
    <rPh sb="1" eb="2">
      <t>ト</t>
    </rPh>
    <rPh sb="2" eb="3">
      <t>エキ</t>
    </rPh>
    <rPh sb="3" eb="4">
      <t>テン</t>
    </rPh>
    <phoneticPr fontId="2"/>
  </si>
  <si>
    <t>金閣寺店</t>
    <rPh sb="0" eb="3">
      <t>キンカクジ</t>
    </rPh>
    <rPh sb="3" eb="4">
      <t>テン</t>
    </rPh>
    <phoneticPr fontId="2"/>
  </si>
  <si>
    <t>祇園店</t>
    <rPh sb="0" eb="2">
      <t>ギオン</t>
    </rPh>
    <rPh sb="2" eb="3">
      <t>テン</t>
    </rPh>
    <phoneticPr fontId="2"/>
  </si>
  <si>
    <t>嵐山店</t>
    <rPh sb="0" eb="2">
      <t>アラシヤマ</t>
    </rPh>
    <rPh sb="2" eb="3">
      <t>テン</t>
    </rPh>
    <phoneticPr fontId="2"/>
  </si>
  <si>
    <t>土</t>
    <rPh sb="0" eb="1">
      <t>ド</t>
    </rPh>
    <phoneticPr fontId="2"/>
  </si>
  <si>
    <t>日</t>
  </si>
  <si>
    <t>月</t>
  </si>
  <si>
    <t>火</t>
  </si>
  <si>
    <t>臨時休業</t>
    <rPh sb="0" eb="2">
      <t>リンジ</t>
    </rPh>
    <rPh sb="2" eb="4">
      <t>キュウギョウ</t>
    </rPh>
    <phoneticPr fontId="2"/>
  </si>
  <si>
    <t>定休日</t>
    <rPh sb="0" eb="3">
      <t>テイキュウビ</t>
    </rPh>
    <phoneticPr fontId="2"/>
  </si>
  <si>
    <t>水</t>
  </si>
  <si>
    <t>木</t>
  </si>
  <si>
    <t>金</t>
  </si>
  <si>
    <t>土</t>
  </si>
  <si>
    <t>合計来場者</t>
    <rPh sb="0" eb="2">
      <t>ゴウケイ</t>
    </rPh>
    <rPh sb="2" eb="5">
      <t>ライジョウシャ</t>
    </rPh>
    <phoneticPr fontId="2"/>
  </si>
  <si>
    <t>営業日数</t>
    <rPh sb="0" eb="2">
      <t>エイギョウ</t>
    </rPh>
    <rPh sb="2" eb="4">
      <t>ニッスウ</t>
    </rPh>
    <phoneticPr fontId="2"/>
  </si>
  <si>
    <t>ゴルフ</t>
    <phoneticPr fontId="2"/>
  </si>
  <si>
    <t>氏名</t>
    <rPh sb="0" eb="2">
      <t>シメイ</t>
    </rPh>
    <phoneticPr fontId="2"/>
  </si>
  <si>
    <t>OUT</t>
    <phoneticPr fontId="2"/>
  </si>
  <si>
    <t>IN</t>
    <phoneticPr fontId="2"/>
  </si>
  <si>
    <t>GROSS</t>
    <phoneticPr fontId="2"/>
  </si>
  <si>
    <t>HDC</t>
    <phoneticPr fontId="2"/>
  </si>
  <si>
    <t>NET</t>
    <phoneticPr fontId="2"/>
  </si>
  <si>
    <t>順位</t>
    <rPh sb="0" eb="2">
      <t>ジュンイ</t>
    </rPh>
    <phoneticPr fontId="2"/>
  </si>
  <si>
    <t>田中　啓介</t>
    <rPh sb="0" eb="2">
      <t>タナカ</t>
    </rPh>
    <rPh sb="3" eb="5">
      <t>ケイスケ</t>
    </rPh>
    <phoneticPr fontId="2"/>
  </si>
  <si>
    <t>木下　良雄</t>
    <rPh sb="0" eb="2">
      <t>キノシタ</t>
    </rPh>
    <rPh sb="3" eb="5">
      <t>ヨシオ</t>
    </rPh>
    <phoneticPr fontId="2"/>
  </si>
  <si>
    <t>橋本　正雄</t>
    <rPh sb="0" eb="2">
      <t>ハシモト</t>
    </rPh>
    <rPh sb="3" eb="5">
      <t>マサオ</t>
    </rPh>
    <phoneticPr fontId="2"/>
  </si>
  <si>
    <t>江田　京子</t>
    <rPh sb="0" eb="2">
      <t>エダ</t>
    </rPh>
    <rPh sb="3" eb="5">
      <t>キョウコ</t>
    </rPh>
    <phoneticPr fontId="2"/>
  </si>
  <si>
    <t>鈴木　陽子</t>
    <rPh sb="0" eb="2">
      <t>スズキ</t>
    </rPh>
    <rPh sb="3" eb="5">
      <t>ヨウコ</t>
    </rPh>
    <phoneticPr fontId="2"/>
  </si>
  <si>
    <t>久保　正</t>
    <rPh sb="0" eb="2">
      <t>クボ</t>
    </rPh>
    <rPh sb="3" eb="4">
      <t>タダシ</t>
    </rPh>
    <phoneticPr fontId="2"/>
  </si>
  <si>
    <t>佐伯　三郎</t>
    <rPh sb="0" eb="2">
      <t>サエキ</t>
    </rPh>
    <rPh sb="3" eb="5">
      <t>サブロウ</t>
    </rPh>
    <phoneticPr fontId="2"/>
  </si>
  <si>
    <t>竹田　誠治</t>
    <rPh sb="0" eb="2">
      <t>タケダ</t>
    </rPh>
    <rPh sb="3" eb="5">
      <t>セイジ</t>
    </rPh>
    <phoneticPr fontId="2"/>
  </si>
  <si>
    <t>小池　公彦</t>
    <rPh sb="0" eb="2">
      <t>コイケ</t>
    </rPh>
    <rPh sb="3" eb="5">
      <t>キミヒコ</t>
    </rPh>
    <phoneticPr fontId="2"/>
  </si>
  <si>
    <t>中村　仁</t>
    <rPh sb="0" eb="2">
      <t>ナカムラ</t>
    </rPh>
    <rPh sb="3" eb="4">
      <t>ジン</t>
    </rPh>
    <phoneticPr fontId="2"/>
  </si>
  <si>
    <t>斎藤　恵子</t>
    <rPh sb="0" eb="2">
      <t>サイトウ</t>
    </rPh>
    <rPh sb="3" eb="5">
      <t>ケイコ</t>
    </rPh>
    <phoneticPr fontId="2"/>
  </si>
  <si>
    <t>栗林　聡子</t>
    <rPh sb="0" eb="2">
      <t>クリバヤシ</t>
    </rPh>
    <rPh sb="3" eb="5">
      <t>サトコ</t>
    </rPh>
    <phoneticPr fontId="2"/>
  </si>
  <si>
    <t>渡部　秀美</t>
    <rPh sb="0" eb="2">
      <t>ワタベ</t>
    </rPh>
    <rPh sb="3" eb="5">
      <t>ヒデミ</t>
    </rPh>
    <phoneticPr fontId="2"/>
  </si>
  <si>
    <t>松村　智</t>
    <rPh sb="0" eb="2">
      <t>マツムラ</t>
    </rPh>
    <rPh sb="3" eb="4">
      <t>トモ</t>
    </rPh>
    <phoneticPr fontId="2"/>
  </si>
  <si>
    <t>試験結果</t>
    <rPh sb="0" eb="2">
      <t>シケン</t>
    </rPh>
    <rPh sb="2" eb="4">
      <t>ケッカ</t>
    </rPh>
    <phoneticPr fontId="2"/>
  </si>
  <si>
    <t>筆記</t>
    <rPh sb="0" eb="2">
      <t>ヒッキ</t>
    </rPh>
    <phoneticPr fontId="2"/>
  </si>
  <si>
    <t>実技</t>
    <rPh sb="0" eb="2">
      <t>ジツギ</t>
    </rPh>
    <phoneticPr fontId="2"/>
  </si>
  <si>
    <t>商品注文票（輸入品）</t>
    <rPh sb="0" eb="2">
      <t>ショウヒン</t>
    </rPh>
    <rPh sb="2" eb="4">
      <t>チュウモン</t>
    </rPh>
    <rPh sb="4" eb="5">
      <t>ヒョウ</t>
    </rPh>
    <rPh sb="6" eb="8">
      <t>ユニュウ</t>
    </rPh>
    <rPh sb="8" eb="9">
      <t>ヒン</t>
    </rPh>
    <phoneticPr fontId="2"/>
  </si>
  <si>
    <t>為替レート（１ドル）</t>
    <rPh sb="0" eb="2">
      <t>カワセ</t>
    </rPh>
    <phoneticPr fontId="2"/>
  </si>
  <si>
    <t>円</t>
    <rPh sb="0" eb="1">
      <t>エン</t>
    </rPh>
    <phoneticPr fontId="2"/>
  </si>
  <si>
    <t>品　　　　名</t>
    <rPh sb="0" eb="1">
      <t>シナ</t>
    </rPh>
    <rPh sb="5" eb="6">
      <t>メイ</t>
    </rPh>
    <phoneticPr fontId="2"/>
  </si>
  <si>
    <t>申込No.</t>
    <rPh sb="0" eb="2">
      <t>モウシコミ</t>
    </rPh>
    <phoneticPr fontId="2"/>
  </si>
  <si>
    <t>単価($)</t>
    <rPh sb="0" eb="2">
      <t>タンカ</t>
    </rPh>
    <phoneticPr fontId="2"/>
  </si>
  <si>
    <t>数量</t>
    <rPh sb="0" eb="2">
      <t>スウリョウ</t>
    </rPh>
    <phoneticPr fontId="2"/>
  </si>
  <si>
    <t>金額($)</t>
    <rPh sb="0" eb="2">
      <t>キンガク</t>
    </rPh>
    <phoneticPr fontId="2"/>
  </si>
  <si>
    <t>金額(\)</t>
    <rPh sb="0" eb="2">
      <t>キンガク</t>
    </rPh>
    <phoneticPr fontId="2"/>
  </si>
  <si>
    <t>格子柄アップシェード(44×50～173)</t>
    <rPh sb="0" eb="3">
      <t>コウシガラ</t>
    </rPh>
    <phoneticPr fontId="2"/>
  </si>
  <si>
    <t>48-453</t>
    <phoneticPr fontId="2"/>
  </si>
  <si>
    <t>サンフォーキン綿ベッドパット(シェルブルー)</t>
    <rPh sb="7" eb="8">
      <t>メン</t>
    </rPh>
    <phoneticPr fontId="2"/>
  </si>
  <si>
    <t>18-185</t>
    <phoneticPr fontId="2"/>
  </si>
  <si>
    <t>リバーシブルコート(ジュニア110cm)</t>
    <phoneticPr fontId="2"/>
  </si>
  <si>
    <t>23-758</t>
    <phoneticPr fontId="2"/>
  </si>
  <si>
    <t>クリスマスコレクションサンタ＆ツリー</t>
    <phoneticPr fontId="2"/>
  </si>
  <si>
    <t>89-063</t>
    <phoneticPr fontId="2"/>
  </si>
  <si>
    <t>ロングすぺり台＆６段ジム</t>
    <rPh sb="6" eb="7">
      <t>ダイ</t>
    </rPh>
    <rPh sb="9" eb="10">
      <t>ダン</t>
    </rPh>
    <phoneticPr fontId="2"/>
  </si>
  <si>
    <t>82-364</t>
    <phoneticPr fontId="2"/>
  </si>
  <si>
    <t>ココナッツキャラクターワゴン</t>
    <phoneticPr fontId="2"/>
  </si>
  <si>
    <t>81-166</t>
    <phoneticPr fontId="2"/>
  </si>
  <si>
    <t>合計金額（￥）</t>
    <rPh sb="0" eb="2">
      <t>ゴウケイ</t>
    </rPh>
    <rPh sb="2" eb="4">
      <t>キンガク</t>
    </rPh>
    <phoneticPr fontId="2"/>
  </si>
  <si>
    <t>コーヒー売上</t>
  </si>
  <si>
    <t>商品名</t>
  </si>
  <si>
    <t>単価</t>
  </si>
  <si>
    <t>目標数</t>
  </si>
  <si>
    <t>販売数</t>
  </si>
  <si>
    <t>売上金額</t>
  </si>
  <si>
    <t>アメリカン</t>
  </si>
  <si>
    <t>ブレンド</t>
  </si>
  <si>
    <t>カフェオレ</t>
  </si>
  <si>
    <t>カプチーノ</t>
  </si>
  <si>
    <t>エスプレッソ</t>
  </si>
  <si>
    <t>モカ</t>
    <phoneticPr fontId="12"/>
  </si>
  <si>
    <t>ブラジル</t>
    <phoneticPr fontId="12"/>
  </si>
  <si>
    <t>キリマンジャロ</t>
    <phoneticPr fontId="12"/>
  </si>
  <si>
    <t>平均</t>
  </si>
  <si>
    <t>合計</t>
  </si>
  <si>
    <t>商品数</t>
    <rPh sb="0" eb="2">
      <t>ショウヒン</t>
    </rPh>
    <rPh sb="2" eb="3">
      <t>スウ</t>
    </rPh>
    <phoneticPr fontId="12"/>
  </si>
  <si>
    <t>流石</t>
    <rPh sb="0" eb="2">
      <t>サスガ</t>
    </rPh>
    <phoneticPr fontId="2"/>
  </si>
  <si>
    <t>磊落</t>
    <rPh sb="0" eb="2">
      <t>ライラク</t>
    </rPh>
    <phoneticPr fontId="2"/>
  </si>
  <si>
    <t>漢字</t>
    <rPh sb="0" eb="2">
      <t>カンジ</t>
    </rPh>
    <phoneticPr fontId="2"/>
  </si>
  <si>
    <t>読み</t>
    <rPh sb="0" eb="1">
      <t>ヨ</t>
    </rPh>
    <phoneticPr fontId="2"/>
  </si>
  <si>
    <t>葡萄牙</t>
    <rPh sb="0" eb="3">
      <t>ポルトガル</t>
    </rPh>
    <phoneticPr fontId="2"/>
  </si>
  <si>
    <t>西班牙</t>
    <rPh sb="0" eb="3">
      <t>スペイン</t>
    </rPh>
    <phoneticPr fontId="2"/>
  </si>
  <si>
    <t>蜥蜴</t>
    <rPh sb="0" eb="2">
      <t>トカゲ</t>
    </rPh>
    <phoneticPr fontId="2"/>
  </si>
  <si>
    <r>
      <t>ＣＯＵＮＴ</t>
    </r>
    <r>
      <rPr>
        <sz val="14"/>
        <rFont val="ＭＳ Ｐゴシック"/>
        <family val="3"/>
        <charset val="128"/>
      </rPr>
      <t>関数</t>
    </r>
    <rPh sb="5" eb="7">
      <t>カンスウ</t>
    </rPh>
    <phoneticPr fontId="2"/>
  </si>
  <si>
    <t>書式</t>
    <rPh sb="0" eb="2">
      <t>ショシキ</t>
    </rPh>
    <phoneticPr fontId="2"/>
  </si>
  <si>
    <t>引数</t>
    <rPh sb="0" eb="2">
      <t>ヒキスウ</t>
    </rPh>
    <phoneticPr fontId="2"/>
  </si>
  <si>
    <r>
      <t>ＣＯＵＮＴＡ</t>
    </r>
    <r>
      <rPr>
        <sz val="14"/>
        <rFont val="ＭＳ Ｐゴシック"/>
        <family val="3"/>
        <charset val="128"/>
      </rPr>
      <t>関数</t>
    </r>
    <rPh sb="6" eb="8">
      <t>カンスウ</t>
    </rPh>
    <phoneticPr fontId="2"/>
  </si>
  <si>
    <r>
      <t>ＩＮＴ</t>
    </r>
    <r>
      <rPr>
        <sz val="14"/>
        <rFont val="ＭＳ Ｐゴシック"/>
        <family val="3"/>
        <charset val="128"/>
      </rPr>
      <t>関数</t>
    </r>
    <rPh sb="3" eb="5">
      <t>カンスウ</t>
    </rPh>
    <phoneticPr fontId="2"/>
  </si>
  <si>
    <t>＝ＩＮＴ（数値）</t>
    <rPh sb="5" eb="7">
      <t>スウチ</t>
    </rPh>
    <phoneticPr fontId="2"/>
  </si>
  <si>
    <r>
      <t>ＲＡＮＫ</t>
    </r>
    <r>
      <rPr>
        <sz val="14"/>
        <rFont val="ＭＳ Ｐゴシック"/>
        <family val="3"/>
        <charset val="128"/>
      </rPr>
      <t>関数</t>
    </r>
    <rPh sb="4" eb="6">
      <t>カンスウ</t>
    </rPh>
    <phoneticPr fontId="2"/>
  </si>
  <si>
    <t>＝RANK(数値, 範囲, 順序)</t>
    <phoneticPr fontId="2"/>
  </si>
  <si>
    <r>
      <t>PHONETIC</t>
    </r>
    <r>
      <rPr>
        <sz val="14"/>
        <rFont val="ＭＳ Ｐゴシック"/>
        <family val="3"/>
        <charset val="128"/>
      </rPr>
      <t>関数</t>
    </r>
    <rPh sb="8" eb="10">
      <t>カンスウ</t>
    </rPh>
    <phoneticPr fontId="2"/>
  </si>
  <si>
    <t>＝PHONETIC（範囲）</t>
    <rPh sb="10" eb="12">
      <t>ハンイ</t>
    </rPh>
    <phoneticPr fontId="2"/>
  </si>
  <si>
    <t>各国主要都市の平均気温</t>
    <rPh sb="0" eb="2">
      <t>カクコク</t>
    </rPh>
    <rPh sb="2" eb="4">
      <t>シュヨウ</t>
    </rPh>
    <rPh sb="4" eb="6">
      <t>トシ</t>
    </rPh>
    <rPh sb="7" eb="9">
      <t>ヘイキン</t>
    </rPh>
    <rPh sb="9" eb="11">
      <t>キオン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</si>
  <si>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</si>
  <si>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</si>
  <si>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</si>
  <si>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</si>
  <si>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</si>
  <si>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</si>
  <si>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</si>
  <si>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</si>
  <si>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</si>
  <si>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</si>
  <si>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</si>
  <si>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</si>
  <si>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年間平均</t>
    <rPh sb="0" eb="2">
      <t>ネンカン</t>
    </rPh>
    <rPh sb="2" eb="4">
      <t>ヘイキン</t>
    </rPh>
    <phoneticPr fontId="2"/>
  </si>
  <si>
    <t>日本</t>
    <rPh sb="0" eb="2">
      <t>ニホン</t>
    </rPh>
    <phoneticPr fontId="2"/>
  </si>
  <si>
    <t>タイ</t>
    <phoneticPr fontId="2"/>
  </si>
  <si>
    <t>シンガポール</t>
    <phoneticPr fontId="2"/>
  </si>
  <si>
    <t>韓国</t>
    <rPh sb="0" eb="2">
      <t>カンコク</t>
    </rPh>
    <phoneticPr fontId="2"/>
  </si>
  <si>
    <t>台湾</t>
    <rPh sb="0" eb="2">
      <t>タイワン</t>
    </rPh>
    <phoneticPr fontId="2"/>
  </si>
  <si>
    <t>中国</t>
    <rPh sb="0" eb="2">
      <t>チュウゴク</t>
    </rPh>
    <phoneticPr fontId="2"/>
  </si>
  <si>
    <t>最高</t>
    <rPh sb="0" eb="2">
      <t>サイコウ</t>
    </rPh>
    <phoneticPr fontId="2"/>
  </si>
  <si>
    <t>最低</t>
    <rPh sb="0" eb="2">
      <t>サイテイ</t>
    </rPh>
    <phoneticPr fontId="2"/>
  </si>
  <si>
    <t>差</t>
    <rPh sb="0" eb="1">
      <t>サ</t>
    </rPh>
    <phoneticPr fontId="2"/>
  </si>
  <si>
    <t>ランク</t>
    <phoneticPr fontId="2"/>
  </si>
  <si>
    <t>温度差が小さい順位で何番目か</t>
    <rPh sb="0" eb="3">
      <t>オンドサ</t>
    </rPh>
    <rPh sb="4" eb="5">
      <t>チイ</t>
    </rPh>
    <rPh sb="7" eb="9">
      <t>ジュンイ</t>
    </rPh>
    <rPh sb="10" eb="13">
      <t>ナンバンメ</t>
    </rPh>
    <phoneticPr fontId="2"/>
  </si>
  <si>
    <t>年間の温度差</t>
    <rPh sb="0" eb="2">
      <t>ネンカン</t>
    </rPh>
    <rPh sb="3" eb="6">
      <t>オンドサ</t>
    </rPh>
    <phoneticPr fontId="2"/>
  </si>
  <si>
    <r>
      <t>数値を超えない最大の整数を返します。</t>
    </r>
    <r>
      <rPr>
        <sz val="11"/>
        <rFont val="ＭＳ Ｐゴシック"/>
        <family val="3"/>
        <charset val="128"/>
      </rPr>
      <t>正の数では</t>
    </r>
    <r>
      <rPr>
        <b/>
        <sz val="11"/>
        <color indexed="10"/>
        <rFont val="ＭＳ Ｐゴシック"/>
        <family val="3"/>
        <charset val="128"/>
      </rPr>
      <t>小数以下切り捨てと同じ</t>
    </r>
    <r>
      <rPr>
        <sz val="11"/>
        <rFont val="ＭＳ Ｐゴシック"/>
        <family val="3"/>
        <charset val="128"/>
      </rPr>
      <t xml:space="preserve">。
</t>
    </r>
    <rPh sb="18" eb="19">
      <t>セイ</t>
    </rPh>
    <rPh sb="20" eb="21">
      <t>スウ</t>
    </rPh>
    <rPh sb="23" eb="25">
      <t>ショウスウ</t>
    </rPh>
    <rPh sb="25" eb="27">
      <t>イカ</t>
    </rPh>
    <rPh sb="27" eb="28">
      <t>キ</t>
    </rPh>
    <rPh sb="29" eb="30">
      <t>ス</t>
    </rPh>
    <rPh sb="32" eb="33">
      <t>オナ</t>
    </rPh>
    <phoneticPr fontId="2"/>
  </si>
  <si>
    <t>＝COUNT(範囲)</t>
    <rPh sb="7" eb="9">
      <t>ハンイ</t>
    </rPh>
    <phoneticPr fontId="2"/>
  </si>
  <si>
    <t>＝COUNTＡ(範囲)</t>
    <rPh sb="8" eb="10">
      <t>ハンイ</t>
    </rPh>
    <phoneticPr fontId="2"/>
  </si>
  <si>
    <r>
      <t>範囲内で</t>
    </r>
    <r>
      <rPr>
        <b/>
        <sz val="11"/>
        <color indexed="10"/>
        <rFont val="ＭＳ Ｐゴシック"/>
        <family val="3"/>
        <charset val="128"/>
      </rPr>
      <t>数値データが入力されているセルの個数</t>
    </r>
    <r>
      <rPr>
        <sz val="11"/>
        <rFont val="ＭＳ Ｐゴシック"/>
        <family val="3"/>
        <charset val="128"/>
      </rPr>
      <t>を返します。</t>
    </r>
    <r>
      <rPr>
        <sz val="11"/>
        <color indexed="12"/>
        <rFont val="ＭＳ Ｐゴシック"/>
        <family val="3"/>
        <charset val="128"/>
      </rPr>
      <t>文字データを入力したセルは、計算の対象とされません。</t>
    </r>
    <rPh sb="0" eb="2">
      <t>ハンイ</t>
    </rPh>
    <rPh sb="2" eb="3">
      <t>ナイ</t>
    </rPh>
    <rPh sb="4" eb="6">
      <t>スウチ</t>
    </rPh>
    <rPh sb="10" eb="12">
      <t>ニュウリョク</t>
    </rPh>
    <rPh sb="20" eb="22">
      <t>コスウ</t>
    </rPh>
    <rPh sb="23" eb="24">
      <t>カエ</t>
    </rPh>
    <rPh sb="28" eb="30">
      <t>モジ</t>
    </rPh>
    <rPh sb="34" eb="36">
      <t>ニュウリョク</t>
    </rPh>
    <rPh sb="42" eb="44">
      <t>ケイサン</t>
    </rPh>
    <rPh sb="45" eb="47">
      <t>タイショウ</t>
    </rPh>
    <phoneticPr fontId="2"/>
  </si>
  <si>
    <r>
      <t>範囲内で数値 が</t>
    </r>
    <r>
      <rPr>
        <sz val="11"/>
        <color indexed="10"/>
        <rFont val="ＭＳ Ｐゴシック"/>
        <family val="3"/>
        <charset val="128"/>
      </rPr>
      <t>何番目に位置するか</t>
    </r>
    <r>
      <rPr>
        <sz val="11"/>
        <rFont val="ＭＳ Ｐゴシック"/>
        <family val="3"/>
        <charset val="128"/>
      </rPr>
      <t>を返します。</t>
    </r>
    <rPh sb="0" eb="3">
      <t>ハンイナイ</t>
    </rPh>
    <phoneticPr fontId="2"/>
  </si>
  <si>
    <r>
      <t>範囲内で</t>
    </r>
    <r>
      <rPr>
        <b/>
        <sz val="11"/>
        <color indexed="10"/>
        <rFont val="ＭＳ Ｐゴシック"/>
        <family val="3"/>
        <charset val="128"/>
      </rPr>
      <t>データが入力されているセルの個数</t>
    </r>
    <r>
      <rPr>
        <sz val="11"/>
        <color indexed="12"/>
        <rFont val="ＭＳ Ｐゴシック"/>
        <family val="3"/>
        <charset val="128"/>
      </rPr>
      <t>（数値も文字も含む）</t>
    </r>
    <r>
      <rPr>
        <sz val="11"/>
        <rFont val="ＭＳ Ｐゴシック"/>
        <family val="3"/>
        <charset val="128"/>
      </rPr>
      <t>を調べることができます。ただし、</t>
    </r>
    <r>
      <rPr>
        <sz val="11"/>
        <color indexed="12"/>
        <rFont val="ＭＳ Ｐゴシック"/>
        <family val="3"/>
        <charset val="128"/>
      </rPr>
      <t>空白セルは個数には数えられません。</t>
    </r>
    <rPh sb="21" eb="23">
      <t>スウチ</t>
    </rPh>
    <rPh sb="24" eb="26">
      <t>モジ</t>
    </rPh>
    <rPh sb="27" eb="28">
      <t>フク</t>
    </rPh>
    <phoneticPr fontId="2"/>
  </si>
  <si>
    <t>整数に丸める実数を指定します。
ＩNT(8.9) = 8
INT(0.5) = 0
ＩＮＴ(A1) = 6　　　　　　（セルＡ１に６．７が入力されている場合）</t>
    <rPh sb="69" eb="71">
      <t>ニュウリョク</t>
    </rPh>
    <rPh sb="76" eb="78">
      <t>バアイ</t>
    </rPh>
    <phoneticPr fontId="2"/>
  </si>
  <si>
    <t>蒟蒻</t>
    <rPh sb="0" eb="2">
      <t>コンニャク</t>
    </rPh>
    <phoneticPr fontId="2"/>
  </si>
  <si>
    <t>布袋</t>
    <rPh sb="0" eb="2">
      <t>ホテイ</t>
    </rPh>
    <phoneticPr fontId="2"/>
  </si>
  <si>
    <t>営業日</t>
    <rPh sb="0" eb="3">
      <t>エイギョウビ</t>
    </rPh>
    <phoneticPr fontId="2"/>
  </si>
  <si>
    <t>会社</t>
    <rPh sb="0" eb="2">
      <t>カイシャ</t>
    </rPh>
    <phoneticPr fontId="2"/>
  </si>
  <si>
    <t>ＢＰ商事</t>
    <rPh sb="2" eb="4">
      <t>ショウジ</t>
    </rPh>
    <phoneticPr fontId="2"/>
  </si>
  <si>
    <t>(有）２１販売</t>
    <rPh sb="1" eb="2">
      <t>ユウ</t>
    </rPh>
    <rPh sb="5" eb="7">
      <t>ハンバイ</t>
    </rPh>
    <phoneticPr fontId="2"/>
  </si>
  <si>
    <t>(株)草根</t>
    <rPh sb="1" eb="2">
      <t>カブ</t>
    </rPh>
    <rPh sb="3" eb="4">
      <t>クサ</t>
    </rPh>
    <rPh sb="4" eb="5">
      <t>ネ</t>
    </rPh>
    <phoneticPr fontId="2"/>
  </si>
  <si>
    <t>21マーケティング</t>
    <phoneticPr fontId="2"/>
  </si>
  <si>
    <t>マツダカメラ販売</t>
    <rPh sb="6" eb="8">
      <t>ハンバイ</t>
    </rPh>
    <phoneticPr fontId="2"/>
  </si>
  <si>
    <t>(有)レアール</t>
    <rPh sb="1" eb="2">
      <t>ユウ</t>
    </rPh>
    <phoneticPr fontId="2"/>
  </si>
  <si>
    <t>ラングソフト</t>
    <phoneticPr fontId="2"/>
  </si>
  <si>
    <t>(株)ハンニバル</t>
    <rPh sb="1" eb="2">
      <t>カブ</t>
    </rPh>
    <phoneticPr fontId="2"/>
  </si>
  <si>
    <t>(株)メディアライフ</t>
    <rPh sb="1" eb="2">
      <t>カブ</t>
    </rPh>
    <phoneticPr fontId="2"/>
  </si>
  <si>
    <t>契約金額</t>
    <rPh sb="0" eb="2">
      <t>ケイヤク</t>
    </rPh>
    <rPh sb="2" eb="4">
      <t>キンガク</t>
    </rPh>
    <phoneticPr fontId="2"/>
  </si>
  <si>
    <t>ブラガ</t>
    <phoneticPr fontId="2"/>
  </si>
  <si>
    <t>交渉継続中</t>
    <rPh sb="0" eb="2">
      <t>コウショウ</t>
    </rPh>
    <rPh sb="2" eb="5">
      <t>ケイゾクチュウ</t>
    </rPh>
    <phoneticPr fontId="2"/>
  </si>
  <si>
    <t>全ての取引件数＝１０</t>
    <rPh sb="0" eb="1">
      <t>スベ</t>
    </rPh>
    <rPh sb="3" eb="5">
      <t>トリヒキ</t>
    </rPh>
    <rPh sb="5" eb="7">
      <t>ケンスウ</t>
    </rPh>
    <phoneticPr fontId="2"/>
  </si>
  <si>
    <t>契約済み件数＝６</t>
    <rPh sb="0" eb="2">
      <t>ケイヤク</t>
    </rPh>
    <rPh sb="2" eb="3">
      <t>ズ</t>
    </rPh>
    <rPh sb="4" eb="6">
      <t>ケンスウ</t>
    </rPh>
    <phoneticPr fontId="2"/>
  </si>
  <si>
    <t>交渉中継続中の件数＝４</t>
    <rPh sb="0" eb="3">
      <t>コウショウチュウ</t>
    </rPh>
    <rPh sb="3" eb="6">
      <t>ケイゾクチュウ</t>
    </rPh>
    <rPh sb="7" eb="9">
      <t>ケンスウ</t>
    </rPh>
    <phoneticPr fontId="2"/>
  </si>
  <si>
    <t>セミナー出欠確認表</t>
    <rPh sb="4" eb="6">
      <t>シュッケツ</t>
    </rPh>
    <rPh sb="6" eb="8">
      <t>カクニン</t>
    </rPh>
    <rPh sb="8" eb="9">
      <t>ヒョウ</t>
    </rPh>
    <phoneticPr fontId="2"/>
  </si>
  <si>
    <t>猪熊　静香</t>
    <rPh sb="0" eb="2">
      <t>イノクマ</t>
    </rPh>
    <rPh sb="3" eb="5">
      <t>シズカ</t>
    </rPh>
    <phoneticPr fontId="2"/>
  </si>
  <si>
    <t>梅田　三郎</t>
    <rPh sb="0" eb="2">
      <t>ウメダ</t>
    </rPh>
    <rPh sb="3" eb="5">
      <t>サブロウ</t>
    </rPh>
    <phoneticPr fontId="2"/>
  </si>
  <si>
    <t>金雄　繭</t>
    <rPh sb="0" eb="2">
      <t>カネオ</t>
    </rPh>
    <rPh sb="3" eb="4">
      <t>マユ</t>
    </rPh>
    <phoneticPr fontId="2"/>
  </si>
  <si>
    <t>黒田　輝美</t>
    <rPh sb="0" eb="2">
      <t>クロダ</t>
    </rPh>
    <rPh sb="3" eb="5">
      <t>テルミ</t>
    </rPh>
    <phoneticPr fontId="2"/>
  </si>
  <si>
    <t>斎藤　浩</t>
    <rPh sb="0" eb="2">
      <t>サイトウ</t>
    </rPh>
    <rPh sb="3" eb="4">
      <t>ヒロシ</t>
    </rPh>
    <phoneticPr fontId="2"/>
  </si>
  <si>
    <t>安部　昌男</t>
    <rPh sb="0" eb="2">
      <t>アベ</t>
    </rPh>
    <rPh sb="3" eb="5">
      <t>マサオ</t>
    </rPh>
    <phoneticPr fontId="2"/>
  </si>
  <si>
    <t>坂本　明子</t>
    <rPh sb="0" eb="2">
      <t>サカモト</t>
    </rPh>
    <rPh sb="3" eb="5">
      <t>アキコ</t>
    </rPh>
    <phoneticPr fontId="2"/>
  </si>
  <si>
    <t>高田　正子</t>
    <rPh sb="0" eb="2">
      <t>タカダ</t>
    </rPh>
    <rPh sb="3" eb="5">
      <t>マサコ</t>
    </rPh>
    <phoneticPr fontId="2"/>
  </si>
  <si>
    <t>竹村　晴海</t>
    <rPh sb="0" eb="2">
      <t>タケムラ</t>
    </rPh>
    <rPh sb="3" eb="5">
      <t>ハルミ</t>
    </rPh>
    <phoneticPr fontId="2"/>
  </si>
  <si>
    <t>松下　貞夫</t>
    <rPh sb="0" eb="2">
      <t>マツシタ</t>
    </rPh>
    <rPh sb="3" eb="5">
      <t>サダオ</t>
    </rPh>
    <phoneticPr fontId="2"/>
  </si>
  <si>
    <t>部署</t>
    <rPh sb="0" eb="2">
      <t>ブショ</t>
    </rPh>
    <phoneticPr fontId="2"/>
  </si>
  <si>
    <t>営業部</t>
    <rPh sb="0" eb="2">
      <t>エイギョウ</t>
    </rPh>
    <rPh sb="2" eb="3">
      <t>ブ</t>
    </rPh>
    <phoneticPr fontId="2"/>
  </si>
  <si>
    <t>販売促進部</t>
    <rPh sb="0" eb="2">
      <t>ハンバイ</t>
    </rPh>
    <rPh sb="2" eb="4">
      <t>ソクシン</t>
    </rPh>
    <rPh sb="4" eb="5">
      <t>ブ</t>
    </rPh>
    <phoneticPr fontId="2"/>
  </si>
  <si>
    <t>出席＝○</t>
    <rPh sb="0" eb="2">
      <t>シュッセキ</t>
    </rPh>
    <phoneticPr fontId="2"/>
  </si>
  <si>
    <t>○</t>
    <phoneticPr fontId="2"/>
  </si>
  <si>
    <t>出席者計</t>
    <rPh sb="0" eb="3">
      <t>シュッセキシャ</t>
    </rPh>
    <rPh sb="3" eb="4">
      <t>ケイ</t>
    </rPh>
    <phoneticPr fontId="2"/>
  </si>
  <si>
    <t>7月度営業実績表</t>
    <rPh sb="1" eb="2">
      <t>ガツ</t>
    </rPh>
    <rPh sb="2" eb="3">
      <t>ド</t>
    </rPh>
    <rPh sb="3" eb="5">
      <t>エイギョウ</t>
    </rPh>
    <rPh sb="5" eb="7">
      <t>ジッセキ</t>
    </rPh>
    <rPh sb="7" eb="8">
      <t>ヒョウ</t>
    </rPh>
    <phoneticPr fontId="2"/>
  </si>
  <si>
    <t>栞</t>
    <rPh sb="0" eb="1">
      <t>シオリ</t>
    </rPh>
    <phoneticPr fontId="2"/>
  </si>
  <si>
    <t>埴輪</t>
    <rPh sb="0" eb="2">
      <t>ハニワ</t>
    </rPh>
    <phoneticPr fontId="2"/>
  </si>
  <si>
    <t>蟋蟀</t>
    <rPh sb="0" eb="2">
      <t>コオロギ</t>
    </rPh>
    <phoneticPr fontId="2"/>
  </si>
  <si>
    <t>境内</t>
    <rPh sb="0" eb="2">
      <t>ケイダイ</t>
    </rPh>
    <phoneticPr fontId="2"/>
  </si>
  <si>
    <r>
      <t>範囲</t>
    </r>
    <r>
      <rPr>
        <sz val="11"/>
        <rFont val="ＭＳ Ｐゴシック"/>
        <family val="3"/>
        <charset val="128"/>
      </rPr>
      <t xml:space="preserve">   ふりがなの文字列を含む </t>
    </r>
    <r>
      <rPr>
        <sz val="11"/>
        <color indexed="10"/>
        <rFont val="ＭＳ Ｐゴシック"/>
        <family val="3"/>
        <charset val="128"/>
      </rPr>
      <t>セルを指定</t>
    </r>
    <r>
      <rPr>
        <sz val="11"/>
        <rFont val="ＭＳ Ｐゴシック"/>
        <family val="3"/>
        <charset val="128"/>
      </rPr>
      <t>します。 
　　　　　　　　　　　　　　　　　　　　　　　　　　　　　　　　</t>
    </r>
    <r>
      <rPr>
        <b/>
        <sz val="11"/>
        <rFont val="ＭＳ Ｐゴシック"/>
        <family val="3"/>
        <charset val="128"/>
      </rPr>
      <t>使用例：　→</t>
    </r>
    <rPh sb="60" eb="62">
      <t>シヨウ</t>
    </rPh>
    <rPh sb="62" eb="63">
      <t>レイ</t>
    </rPh>
    <phoneticPr fontId="2"/>
  </si>
  <si>
    <r>
      <t>数値</t>
    </r>
    <r>
      <rPr>
        <sz val="11"/>
        <rFont val="ＭＳ Ｐゴシック"/>
        <family val="3"/>
        <charset val="128"/>
      </rPr>
      <t xml:space="preserve">   範囲 内での</t>
    </r>
    <r>
      <rPr>
        <sz val="11"/>
        <color indexed="10"/>
        <rFont val="ＭＳ Ｐゴシック"/>
        <family val="3"/>
        <charset val="128"/>
      </rPr>
      <t>順位 (位置) を調べる数値</t>
    </r>
    <r>
      <rPr>
        <sz val="11"/>
        <rFont val="ＭＳ Ｐゴシック"/>
        <family val="3"/>
        <charset val="128"/>
      </rPr>
      <t xml:space="preserve">を指定します。
</t>
    </r>
    <r>
      <rPr>
        <sz val="11"/>
        <color indexed="12"/>
        <rFont val="ＭＳ Ｐゴシック"/>
        <family val="3"/>
        <charset val="128"/>
      </rPr>
      <t xml:space="preserve">範囲 </t>
    </r>
    <r>
      <rPr>
        <sz val="11"/>
        <rFont val="ＭＳ Ｐゴシック"/>
        <family val="3"/>
        <charset val="128"/>
      </rPr>
      <t xml:space="preserve">  </t>
    </r>
    <r>
      <rPr>
        <sz val="11"/>
        <color indexed="10"/>
        <rFont val="ＭＳ Ｐゴシック"/>
        <family val="3"/>
        <charset val="128"/>
      </rPr>
      <t>調べる範囲</t>
    </r>
    <r>
      <rPr>
        <sz val="11"/>
        <rFont val="ＭＳ Ｐゴシック"/>
        <family val="3"/>
        <charset val="128"/>
      </rPr>
      <t xml:space="preserve">を指定します。
</t>
    </r>
    <r>
      <rPr>
        <sz val="11"/>
        <color indexed="12"/>
        <rFont val="ＭＳ Ｐゴシック"/>
        <family val="3"/>
        <charset val="128"/>
      </rPr>
      <t>順序</t>
    </r>
    <r>
      <rPr>
        <sz val="11"/>
        <rFont val="ＭＳ Ｐゴシック"/>
        <family val="3"/>
        <charset val="128"/>
      </rPr>
      <t xml:space="preserve">   </t>
    </r>
    <r>
      <rPr>
        <sz val="11"/>
        <color indexed="10"/>
        <rFont val="ＭＳ Ｐゴシック"/>
        <family val="3"/>
        <charset val="128"/>
      </rPr>
      <t>上位の基準</t>
    </r>
    <r>
      <rPr>
        <sz val="11"/>
        <rFont val="ＭＳ Ｐゴシック"/>
        <family val="3"/>
        <charset val="128"/>
      </rPr>
      <t>を指定します。 
　　　</t>
    </r>
    <r>
      <rPr>
        <sz val="11"/>
        <color indexed="10"/>
        <rFont val="ＭＳ Ｐゴシック"/>
        <family val="3"/>
        <charset val="128"/>
      </rPr>
      <t>0</t>
    </r>
    <r>
      <rPr>
        <sz val="11"/>
        <rFont val="ＭＳ Ｐゴシック"/>
        <family val="3"/>
        <charset val="128"/>
      </rPr>
      <t>、または</t>
    </r>
    <r>
      <rPr>
        <sz val="11"/>
        <color indexed="10"/>
        <rFont val="ＭＳ Ｐゴシック"/>
        <family val="3"/>
        <charset val="128"/>
      </rPr>
      <t>省略</t>
    </r>
    <r>
      <rPr>
        <sz val="11"/>
        <rFont val="ＭＳ Ｐゴシック"/>
        <family val="3"/>
        <charset val="128"/>
      </rPr>
      <t>すると、</t>
    </r>
    <r>
      <rPr>
        <b/>
        <sz val="11"/>
        <color indexed="10"/>
        <rFont val="ＭＳ Ｐゴシック"/>
        <family val="3"/>
        <charset val="128"/>
      </rPr>
      <t>数値が大きい方が上位</t>
    </r>
    <r>
      <rPr>
        <sz val="11"/>
        <rFont val="ＭＳ Ｐゴシック"/>
        <family val="3"/>
        <charset val="128"/>
      </rPr>
      <t>。
　　　　　（例：</t>
    </r>
    <r>
      <rPr>
        <sz val="11"/>
        <color indexed="12"/>
        <rFont val="ＭＳ Ｐゴシック"/>
        <family val="3"/>
        <charset val="128"/>
      </rPr>
      <t>試験の得点</t>
    </r>
    <r>
      <rPr>
        <sz val="11"/>
        <rFont val="ＭＳ Ｐゴシック"/>
        <family val="3"/>
        <charset val="128"/>
      </rPr>
      <t>、</t>
    </r>
    <r>
      <rPr>
        <sz val="11"/>
        <color indexed="12"/>
        <rFont val="ＭＳ Ｐゴシック"/>
        <family val="3"/>
        <charset val="128"/>
      </rPr>
      <t>商品売上額</t>
    </r>
    <r>
      <rPr>
        <sz val="11"/>
        <rFont val="ＭＳ Ｐゴシック"/>
        <family val="3"/>
        <charset val="128"/>
      </rPr>
      <t>など）
　　　</t>
    </r>
    <r>
      <rPr>
        <sz val="11"/>
        <color indexed="10"/>
        <rFont val="ＭＳ Ｐゴシック"/>
        <family val="3"/>
        <charset val="128"/>
      </rPr>
      <t>１</t>
    </r>
    <r>
      <rPr>
        <sz val="11"/>
        <rFont val="ＭＳ Ｐゴシック"/>
        <family val="3"/>
        <charset val="128"/>
      </rPr>
      <t>を指定すると、</t>
    </r>
    <r>
      <rPr>
        <b/>
        <sz val="11"/>
        <color indexed="10"/>
        <rFont val="ＭＳ Ｐゴシック"/>
        <family val="3"/>
        <charset val="128"/>
      </rPr>
      <t>数値が小さいほうが上位</t>
    </r>
    <r>
      <rPr>
        <sz val="11"/>
        <rFont val="ＭＳ Ｐゴシック"/>
        <family val="3"/>
        <charset val="128"/>
      </rPr>
      <t>。
　　　　　（例：</t>
    </r>
    <r>
      <rPr>
        <sz val="11"/>
        <color indexed="12"/>
        <rFont val="ＭＳ Ｐゴシック"/>
        <family val="3"/>
        <charset val="128"/>
      </rPr>
      <t>１００ｍ競争のタイム</t>
    </r>
    <r>
      <rPr>
        <sz val="11"/>
        <rFont val="ＭＳ Ｐゴシック"/>
        <family val="3"/>
        <charset val="128"/>
      </rPr>
      <t>　など）　　　　　　</t>
    </r>
    <r>
      <rPr>
        <b/>
        <sz val="11"/>
        <rFont val="ＭＳ Ｐゴシック"/>
        <family val="3"/>
        <charset val="128"/>
      </rPr>
      <t>使用例：　→</t>
    </r>
    <rPh sb="38" eb="39">
      <t>シラ</t>
    </rPh>
    <rPh sb="41" eb="43">
      <t>ハンイ</t>
    </rPh>
    <rPh sb="44" eb="46">
      <t>シテイ</t>
    </rPh>
    <rPh sb="56" eb="58">
      <t>ジョウイ</t>
    </rPh>
    <rPh sb="59" eb="61">
      <t>キジュン</t>
    </rPh>
    <rPh sb="84" eb="86">
      <t>スウチ</t>
    </rPh>
    <rPh sb="87" eb="88">
      <t>オオ</t>
    </rPh>
    <rPh sb="90" eb="91">
      <t>ホウ</t>
    </rPh>
    <rPh sb="92" eb="94">
      <t>ジョウイ</t>
    </rPh>
    <rPh sb="102" eb="103">
      <t>レイ</t>
    </rPh>
    <rPh sb="104" eb="106">
      <t>シケン</t>
    </rPh>
    <rPh sb="107" eb="109">
      <t>トクテン</t>
    </rPh>
    <rPh sb="110" eb="112">
      <t>ショウヒン</t>
    </rPh>
    <rPh sb="112" eb="114">
      <t>ウリアゲ</t>
    </rPh>
    <rPh sb="114" eb="115">
      <t>ガク</t>
    </rPh>
    <rPh sb="130" eb="132">
      <t>スウチ</t>
    </rPh>
    <rPh sb="133" eb="134">
      <t>チイ</t>
    </rPh>
    <rPh sb="139" eb="141">
      <t>ジョウイ</t>
    </rPh>
    <rPh sb="149" eb="150">
      <t>レイ</t>
    </rPh>
    <rPh sb="155" eb="157">
      <t>キョウソウ</t>
    </rPh>
    <rPh sb="171" eb="173">
      <t>シヨウ</t>
    </rPh>
    <rPh sb="173" eb="174">
      <t>レイ</t>
    </rPh>
    <phoneticPr fontId="2"/>
  </si>
  <si>
    <r>
      <t>範囲には、値を含む名前、配列、またはセル参照を指定します．
例：  COUNTA(Ｂ１: Ｂ５)   COUNTA(合計) 等 　</t>
    </r>
    <r>
      <rPr>
        <sz val="11"/>
        <rFont val="ＭＳ Ｐゴシック"/>
        <family val="3"/>
        <charset val="128"/>
      </rPr>
      <t>　</t>
    </r>
    <r>
      <rPr>
        <b/>
        <sz val="11"/>
        <rFont val="ＭＳ Ｐゴシック"/>
        <family val="3"/>
        <charset val="128"/>
      </rPr>
      <t>使用例　→</t>
    </r>
    <rPh sb="0" eb="2">
      <t>ハンイ</t>
    </rPh>
    <rPh sb="5" eb="6">
      <t>アタイ</t>
    </rPh>
    <rPh sb="7" eb="8">
      <t>フク</t>
    </rPh>
    <rPh sb="9" eb="11">
      <t>ナマエ</t>
    </rPh>
    <rPh sb="12" eb="14">
      <t>ハイレツ</t>
    </rPh>
    <rPh sb="20" eb="22">
      <t>サンショウ</t>
    </rPh>
    <rPh sb="23" eb="25">
      <t>シテイ</t>
    </rPh>
    <rPh sb="30" eb="31">
      <t>レイ</t>
    </rPh>
    <rPh sb="62" eb="63">
      <t>ナド</t>
    </rPh>
    <phoneticPr fontId="2"/>
  </si>
  <si>
    <r>
      <t>範囲には、値を含む名前、配列、またはセル参照を指定します．
    例：.   COUNT(Ｂ３: Ｂ７)     COUNT(合計)    等 　</t>
    </r>
    <r>
      <rPr>
        <b/>
        <sz val="11"/>
        <rFont val="ＭＳ Ｐゴシック"/>
        <family val="3"/>
        <charset val="128"/>
      </rPr>
      <t>使用例　→</t>
    </r>
    <rPh sb="0" eb="2">
      <t>ハンイ</t>
    </rPh>
    <rPh sb="5" eb="6">
      <t>アタイ</t>
    </rPh>
    <rPh sb="7" eb="8">
      <t>フク</t>
    </rPh>
    <rPh sb="9" eb="11">
      <t>ナマエ</t>
    </rPh>
    <rPh sb="12" eb="14">
      <t>ハイレツ</t>
    </rPh>
    <rPh sb="20" eb="22">
      <t>サンショウ</t>
    </rPh>
    <rPh sb="23" eb="25">
      <t>シテイ</t>
    </rPh>
    <rPh sb="34" eb="35">
      <t>レイ</t>
    </rPh>
    <rPh sb="74" eb="76">
      <t>シヨウ</t>
    </rPh>
    <rPh sb="76" eb="77">
      <t>レイ</t>
    </rPh>
    <phoneticPr fontId="2"/>
  </si>
  <si>
    <t>北海道支店</t>
    <rPh sb="0" eb="3">
      <t>ホッカイドウ</t>
    </rPh>
    <rPh sb="3" eb="5">
      <t>シテン</t>
    </rPh>
    <phoneticPr fontId="2"/>
  </si>
  <si>
    <t>大阪支店</t>
    <rPh sb="0" eb="2">
      <t>オオサカ</t>
    </rPh>
    <rPh sb="2" eb="4">
      <t>シテン</t>
    </rPh>
    <phoneticPr fontId="2"/>
  </si>
  <si>
    <t>東京本店</t>
    <rPh sb="0" eb="4">
      <t>トウキョウホンテン</t>
    </rPh>
    <phoneticPr fontId="2"/>
  </si>
  <si>
    <t>九州支店</t>
    <rPh sb="0" eb="4">
      <t>キュウシュウシテン</t>
    </rPh>
    <phoneticPr fontId="2"/>
  </si>
  <si>
    <t>商品別販売個数</t>
    <rPh sb="0" eb="3">
      <t>ショウヒンベツ</t>
    </rPh>
    <rPh sb="3" eb="5">
      <t>ハンバイ</t>
    </rPh>
    <rPh sb="5" eb="7">
      <t>コスウ</t>
    </rPh>
    <phoneticPr fontId="2"/>
  </si>
  <si>
    <t>営業所名</t>
  </si>
  <si>
    <t>アメリカン</t>
    <phoneticPr fontId="2"/>
  </si>
  <si>
    <t>ブレンド</t>
    <phoneticPr fontId="2"/>
  </si>
  <si>
    <t>カフェオレ</t>
    <phoneticPr fontId="2"/>
  </si>
  <si>
    <t>カプチーノ</t>
    <phoneticPr fontId="2"/>
  </si>
  <si>
    <t>エスプレッソ</t>
    <phoneticPr fontId="2"/>
  </si>
  <si>
    <t>大阪支店</t>
    <rPh sb="0" eb="4">
      <t>オオサカシテン</t>
    </rPh>
    <phoneticPr fontId="2"/>
  </si>
  <si>
    <t xml:space="preserve">ふりがなの文字列を取り出します。
</t>
    <phoneticPr fontId="2"/>
  </si>
  <si>
    <t>営業所</t>
    <rPh sb="0" eb="3">
      <t>エイギョウショ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</si>
</sst>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;[Red]&quot;¥&quot;\-#,##0"/>
    <numFmt numFmtId="176" formatCode="0.0"/>
    <numFmt numFmtId="177" formatCode="[$-411]ggg\ e&quot;年&quot;m&quot;月&quot;"/>
  </numFmts>
  <fonts count="2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b/>
      <i/>
      <sz val="14"/>
      <color indexed="56"/>
      <name val="ＭＳ ゴシック"/>
      <family val="3"/>
      <charset val="128"/>
    </font>
    <font>
      <b/>
      <sz val="12"/>
      <color indexed="10"/>
      <name val="ＭＳ Ｐゴシック"/>
      <family val="3"/>
      <charset val="128"/>
    </font>
    <font>
      <i/>
      <sz val="11"/>
      <name val="ＭＳ ゴシック"/>
      <family val="3"/>
      <charset val="128"/>
    </font>
    <font>
      <sz val="6"/>
      <name val="ＭＳ Ｐ明朝"/>
      <family val="1"/>
      <charset val="128"/>
    </font>
    <font>
      <sz val="18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4"/>
      <color indexed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000000"/>
      <name val="MS UI Gothic"/>
      <family val="3"/>
      <charset val="128"/>
    </font>
    <font>
      <sz val="11"/>
      <name val="BIZ UDPゴシック"/>
      <family val="3"/>
      <charset val="128"/>
    </font>
    <font>
      <b/>
      <sz val="12"/>
      <color indexed="10"/>
      <name val="BIZ UDPゴシック"/>
      <family val="3"/>
      <charset val="128"/>
    </font>
    <font>
      <i/>
      <sz val="11"/>
      <name val="BIZ UDP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Gray">
        <fgColor indexed="9"/>
        <bgColor indexed="41"/>
      </patternFill>
    </fill>
    <fill>
      <patternFill patternType="mediumGray">
        <fgColor indexed="9"/>
        <bgColor indexed="45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42"/>
        <bgColor indexed="9"/>
      </patternFill>
    </fill>
    <fill>
      <patternFill patternType="mediumGray">
        <fgColor indexed="9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23"/>
      </left>
      <right style="thin">
        <color indexed="55"/>
      </right>
      <top style="thin">
        <color indexed="55"/>
      </top>
      <bottom style="thick">
        <color indexed="9"/>
      </bottom>
      <diagonal/>
    </border>
    <border>
      <left style="thick">
        <color indexed="23"/>
      </left>
      <right style="thin">
        <color indexed="55"/>
      </right>
      <top/>
      <bottom style="thin">
        <color indexed="55"/>
      </bottom>
      <diagonal/>
    </border>
    <border>
      <left style="thick">
        <color indexed="23"/>
      </left>
      <right style="thin">
        <color indexed="55"/>
      </right>
      <top style="thick">
        <color indexed="23"/>
      </top>
      <bottom style="thick">
        <color indexed="9"/>
      </bottom>
      <diagonal/>
    </border>
    <border>
      <left style="thin">
        <color indexed="55"/>
      </left>
      <right style="thick">
        <color indexed="9"/>
      </right>
      <top style="thick">
        <color indexed="23"/>
      </top>
      <bottom style="thick">
        <color indexed="9"/>
      </bottom>
      <diagonal/>
    </border>
    <border>
      <left style="thin">
        <color indexed="55"/>
      </left>
      <right style="thick">
        <color indexed="9"/>
      </right>
      <top/>
      <bottom style="thin">
        <color indexed="55"/>
      </bottom>
      <diagonal/>
    </border>
    <border>
      <left style="thin">
        <color indexed="55"/>
      </left>
      <right style="thick">
        <color indexed="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indexed="9"/>
      </right>
      <top style="thin">
        <color indexed="55"/>
      </top>
      <bottom style="thick">
        <color indexed="9"/>
      </bottom>
      <diagonal/>
    </border>
    <border>
      <left style="thick">
        <color indexed="23"/>
      </left>
      <right style="thin">
        <color indexed="55"/>
      </right>
      <top style="thick">
        <color indexed="23"/>
      </top>
      <bottom style="medium">
        <color indexed="23"/>
      </bottom>
      <diagonal/>
    </border>
    <border>
      <left style="thin">
        <color indexed="55"/>
      </left>
      <right style="thick">
        <color indexed="9"/>
      </right>
      <top style="thick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n">
        <color indexed="64"/>
      </right>
      <top style="thick">
        <color indexed="12"/>
      </top>
      <bottom style="thin">
        <color indexed="12"/>
      </bottom>
      <diagonal/>
    </border>
    <border>
      <left style="thin">
        <color indexed="64"/>
      </left>
      <right style="thick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64"/>
      </right>
      <top style="thin">
        <color indexed="12"/>
      </top>
      <bottom style="thick">
        <color indexed="12"/>
      </bottom>
      <diagonal/>
    </border>
    <border>
      <left style="thin">
        <color indexed="64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163">
    <xf numFmtId="0" fontId="0" fillId="0" borderId="0" xfId="0"/>
    <xf numFmtId="0" fontId="4" fillId="0" borderId="0" xfId="0" applyFont="1"/>
    <xf numFmtId="55" fontId="0" fillId="0" borderId="0" xfId="0" applyNumberFormat="1"/>
    <xf numFmtId="0" fontId="3" fillId="2" borderId="1" xfId="0" applyFont="1" applyFill="1" applyBorder="1" applyAlignment="1">
      <alignment horizontal="center"/>
    </xf>
    <xf numFmtId="56" fontId="5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38" fontId="5" fillId="3" borderId="1" xfId="1" applyFont="1" applyFill="1" applyBorder="1"/>
    <xf numFmtId="56" fontId="6" fillId="4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38" fontId="6" fillId="4" borderId="1" xfId="1" applyFont="1" applyFill="1" applyBorder="1"/>
    <xf numFmtId="56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38" fontId="1" fillId="0" borderId="1" xfId="1" applyFont="1" applyBorder="1"/>
    <xf numFmtId="38" fontId="3" fillId="0" borderId="1" xfId="1" applyFont="1" applyBorder="1"/>
    <xf numFmtId="38" fontId="1" fillId="0" borderId="1" xfId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8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6" fontId="0" fillId="6" borderId="4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9" fillId="0" borderId="0" xfId="0" applyFont="1" applyAlignment="1">
      <alignment vertical="center"/>
    </xf>
    <xf numFmtId="177" fontId="0" fillId="0" borderId="0" xfId="0" applyNumberFormat="1"/>
    <xf numFmtId="0" fontId="0" fillId="0" borderId="0" xfId="0" applyAlignment="1">
      <alignment horizontal="right"/>
    </xf>
    <xf numFmtId="0" fontId="10" fillId="7" borderId="6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1" fillId="0" borderId="8" xfId="0" applyFont="1" applyBorder="1"/>
    <xf numFmtId="38" fontId="0" fillId="0" borderId="1" xfId="1" applyFont="1" applyBorder="1"/>
    <xf numFmtId="0" fontId="3" fillId="2" borderId="8" xfId="0" applyFont="1" applyFill="1" applyBorder="1" applyAlignment="1">
      <alignment horizontal="center"/>
    </xf>
    <xf numFmtId="38" fontId="3" fillId="2" borderId="1" xfId="1" applyFont="1" applyFill="1" applyBorder="1"/>
    <xf numFmtId="0" fontId="3" fillId="2" borderId="9" xfId="0" applyFont="1" applyFill="1" applyBorder="1" applyAlignment="1">
      <alignment horizontal="center"/>
    </xf>
    <xf numFmtId="38" fontId="3" fillId="2" borderId="10" xfId="1" applyFont="1" applyFill="1" applyBorder="1"/>
    <xf numFmtId="0" fontId="15" fillId="0" borderId="0" xfId="0" applyFont="1"/>
    <xf numFmtId="0" fontId="18" fillId="8" borderId="0" xfId="0" applyFont="1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0" fontId="14" fillId="0" borderId="0" xfId="0" applyFont="1"/>
    <xf numFmtId="56" fontId="0" fillId="0" borderId="1" xfId="0" applyNumberFormat="1" applyBorder="1"/>
    <xf numFmtId="6" fontId="0" fillId="0" borderId="1" xfId="2" applyFont="1" applyBorder="1"/>
    <xf numFmtId="0" fontId="0" fillId="2" borderId="1" xfId="0" applyFill="1" applyBorder="1"/>
    <xf numFmtId="0" fontId="0" fillId="10" borderId="1" xfId="0" applyFill="1" applyBorder="1"/>
    <xf numFmtId="0" fontId="7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1" borderId="0" xfId="0" applyFill="1"/>
    <xf numFmtId="0" fontId="13" fillId="12" borderId="11" xfId="0" applyFont="1" applyFill="1" applyBorder="1"/>
    <xf numFmtId="0" fontId="13" fillId="12" borderId="12" xfId="0" applyFont="1" applyFill="1" applyBorder="1"/>
    <xf numFmtId="0" fontId="13" fillId="12" borderId="13" xfId="0" applyFont="1" applyFill="1" applyBorder="1" applyAlignment="1">
      <alignment horizontal="left"/>
    </xf>
    <xf numFmtId="0" fontId="13" fillId="13" borderId="14" xfId="0" applyFont="1" applyFill="1" applyBorder="1" applyAlignment="1">
      <alignment horizontal="center"/>
    </xf>
    <xf numFmtId="0" fontId="13" fillId="13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4" borderId="17" xfId="0" applyFont="1" applyFill="1" applyBorder="1"/>
    <xf numFmtId="0" fontId="0" fillId="14" borderId="17" xfId="0" applyFill="1" applyBorder="1"/>
    <xf numFmtId="0" fontId="0" fillId="14" borderId="18" xfId="0" applyFill="1" applyBorder="1"/>
    <xf numFmtId="0" fontId="13" fillId="14" borderId="18" xfId="0" applyFont="1" applyFill="1" applyBorder="1"/>
    <xf numFmtId="0" fontId="13" fillId="14" borderId="16" xfId="0" applyFont="1" applyFill="1" applyBorder="1" applyAlignment="1">
      <alignment horizontal="left"/>
    </xf>
    <xf numFmtId="0" fontId="13" fillId="13" borderId="19" xfId="0" applyFont="1" applyFill="1" applyBorder="1" applyAlignment="1">
      <alignment horizontal="center"/>
    </xf>
    <xf numFmtId="0" fontId="13" fillId="13" borderId="20" xfId="0" applyFont="1" applyFill="1" applyBorder="1" applyAlignment="1">
      <alignment horizontal="center"/>
    </xf>
    <xf numFmtId="0" fontId="0" fillId="10" borderId="21" xfId="0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0" fillId="2" borderId="23" xfId="0" applyFill="1" applyBorder="1"/>
    <xf numFmtId="38" fontId="6" fillId="4" borderId="22" xfId="1" applyFont="1" applyFill="1" applyBorder="1"/>
    <xf numFmtId="0" fontId="0" fillId="0" borderId="0" xfId="0" applyFill="1"/>
    <xf numFmtId="0" fontId="0" fillId="0" borderId="21" xfId="0" applyBorder="1"/>
    <xf numFmtId="0" fontId="0" fillId="5" borderId="22" xfId="0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15" fillId="0" borderId="0" xfId="0" applyFont="1" applyFill="1"/>
    <xf numFmtId="0" fontId="0" fillId="0" borderId="28" xfId="0" applyBorder="1"/>
    <xf numFmtId="0" fontId="0" fillId="6" borderId="29" xfId="0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0" borderId="0" xfId="0" applyFill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3" xfId="0" applyBorder="1"/>
    <xf numFmtId="2" fontId="0" fillId="0" borderId="35" xfId="0" applyNumberFormat="1" applyBorder="1" applyAlignment="1">
      <alignment vertical="center"/>
    </xf>
    <xf numFmtId="38" fontId="1" fillId="0" borderId="36" xfId="1" applyBorder="1" applyAlignment="1">
      <alignment vertical="center"/>
    </xf>
    <xf numFmtId="2" fontId="0" fillId="0" borderId="37" xfId="0" applyNumberFormat="1" applyBorder="1" applyAlignment="1">
      <alignment vertical="center"/>
    </xf>
    <xf numFmtId="38" fontId="1" fillId="0" borderId="38" xfId="1" applyBorder="1" applyAlignment="1">
      <alignment vertical="center"/>
    </xf>
    <xf numFmtId="2" fontId="0" fillId="0" borderId="39" xfId="0" applyNumberFormat="1" applyBorder="1" applyAlignment="1">
      <alignment vertical="center"/>
    </xf>
    <xf numFmtId="38" fontId="1" fillId="0" borderId="40" xfId="1" applyBorder="1" applyAlignment="1">
      <alignment vertical="center"/>
    </xf>
    <xf numFmtId="38" fontId="1" fillId="0" borderId="23" xfId="1" applyBorder="1" applyAlignment="1">
      <alignment vertical="center"/>
    </xf>
    <xf numFmtId="0" fontId="0" fillId="0" borderId="41" xfId="0" applyBorder="1"/>
    <xf numFmtId="0" fontId="0" fillId="9" borderId="21" xfId="0" applyFill="1" applyBorder="1"/>
    <xf numFmtId="0" fontId="0" fillId="9" borderId="22" xfId="0" applyFill="1" applyBorder="1" applyAlignment="1">
      <alignment horizontal="center"/>
    </xf>
    <xf numFmtId="176" fontId="0" fillId="0" borderId="35" xfId="0" applyNumberFormat="1" applyFill="1" applyBorder="1"/>
    <xf numFmtId="176" fontId="0" fillId="0" borderId="42" xfId="0" applyNumberFormat="1" applyFill="1" applyBorder="1"/>
    <xf numFmtId="0" fontId="0" fillId="0" borderId="36" xfId="1" applyNumberFormat="1" applyFont="1" applyFill="1" applyBorder="1"/>
    <xf numFmtId="176" fontId="0" fillId="0" borderId="37" xfId="0" applyNumberFormat="1" applyFill="1" applyBorder="1"/>
    <xf numFmtId="176" fontId="0" fillId="0" borderId="43" xfId="0" applyNumberFormat="1" applyFill="1" applyBorder="1"/>
    <xf numFmtId="0" fontId="0" fillId="0" borderId="38" xfId="1" applyNumberFormat="1" applyFont="1" applyFill="1" applyBorder="1"/>
    <xf numFmtId="176" fontId="0" fillId="0" borderId="39" xfId="0" applyNumberFormat="1" applyFill="1" applyBorder="1"/>
    <xf numFmtId="176" fontId="0" fillId="0" borderId="44" xfId="0" applyNumberFormat="1" applyFill="1" applyBorder="1"/>
    <xf numFmtId="0" fontId="0" fillId="0" borderId="40" xfId="1" applyNumberFormat="1" applyFont="1" applyFill="1" applyBorder="1"/>
    <xf numFmtId="176" fontId="0" fillId="0" borderId="45" xfId="0" applyNumberFormat="1" applyFill="1" applyBorder="1"/>
    <xf numFmtId="176" fontId="0" fillId="0" borderId="46" xfId="0" applyNumberFormat="1" applyFill="1" applyBorder="1"/>
    <xf numFmtId="0" fontId="0" fillId="0" borderId="41" xfId="1" applyNumberFormat="1" applyFont="1" applyFill="1" applyBorder="1"/>
    <xf numFmtId="0" fontId="0" fillId="2" borderId="53" xfId="0" applyFill="1" applyBorder="1"/>
    <xf numFmtId="38" fontId="3" fillId="15" borderId="22" xfId="1" applyFont="1" applyFill="1" applyBorder="1"/>
    <xf numFmtId="38" fontId="3" fillId="15" borderId="54" xfId="1" applyFont="1" applyFill="1" applyBorder="1"/>
    <xf numFmtId="38" fontId="3" fillId="15" borderId="53" xfId="1" applyFont="1" applyFill="1" applyBorder="1"/>
    <xf numFmtId="0" fontId="16" fillId="0" borderId="0" xfId="0" applyFont="1" applyFill="1" applyBorder="1"/>
    <xf numFmtId="0" fontId="0" fillId="0" borderId="0" xfId="0" applyFill="1" applyBorder="1"/>
    <xf numFmtId="0" fontId="16" fillId="0" borderId="2" xfId="0" applyFont="1" applyFill="1" applyBorder="1"/>
    <xf numFmtId="0" fontId="0" fillId="0" borderId="47" xfId="0" applyFill="1" applyBorder="1" applyAlignment="1">
      <alignment horizontal="center"/>
    </xf>
    <xf numFmtId="0" fontId="17" fillId="0" borderId="0" xfId="0" applyFont="1" applyFill="1" applyBorder="1" applyAlignment="1">
      <alignment horizontal="left" vertical="top"/>
    </xf>
    <xf numFmtId="49" fontId="0" fillId="0" borderId="48" xfId="0" applyNumberFormat="1" applyFill="1" applyBorder="1" applyAlignment="1">
      <alignment horizontal="left" vertical="top" wrapText="1"/>
    </xf>
    <xf numFmtId="0" fontId="0" fillId="0" borderId="49" xfId="0" applyFill="1" applyBorder="1"/>
    <xf numFmtId="0" fontId="17" fillId="0" borderId="2" xfId="0" applyFont="1" applyFill="1" applyBorder="1" applyAlignment="1">
      <alignment horizontal="left" vertical="top"/>
    </xf>
    <xf numFmtId="0" fontId="0" fillId="0" borderId="50" xfId="0" applyFill="1" applyBorder="1" applyAlignment="1">
      <alignment horizontal="left" vertical="top" wrapText="1"/>
    </xf>
    <xf numFmtId="0" fontId="0" fillId="0" borderId="51" xfId="0" applyFill="1" applyBorder="1" applyAlignment="1">
      <alignment horizontal="center"/>
    </xf>
    <xf numFmtId="0" fontId="17" fillId="0" borderId="5" xfId="0" applyFont="1" applyFill="1" applyBorder="1" applyAlignment="1">
      <alignment horizontal="left" vertical="top"/>
    </xf>
    <xf numFmtId="49" fontId="0" fillId="0" borderId="52" xfId="0" applyNumberFormat="1" applyFill="1" applyBorder="1" applyAlignment="1">
      <alignment horizontal="left" vertical="top" wrapText="1"/>
    </xf>
    <xf numFmtId="0" fontId="17" fillId="0" borderId="5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21" fillId="0" borderId="0" xfId="0" applyFont="1"/>
    <xf numFmtId="0" fontId="22" fillId="16" borderId="6" xfId="0" applyFont="1" applyFill="1" applyBorder="1" applyAlignment="1">
      <alignment horizontal="center"/>
    </xf>
    <xf numFmtId="0" fontId="22" fillId="16" borderId="55" xfId="0" applyFont="1" applyFill="1" applyBorder="1" applyAlignment="1">
      <alignment horizontal="center"/>
    </xf>
    <xf numFmtId="0" fontId="22" fillId="16" borderId="7" xfId="0" applyFont="1" applyFill="1" applyBorder="1" applyAlignment="1">
      <alignment horizontal="center"/>
    </xf>
    <xf numFmtId="0" fontId="21" fillId="0" borderId="51" xfId="0" applyFont="1" applyBorder="1"/>
    <xf numFmtId="0" fontId="21" fillId="0" borderId="52" xfId="0" applyFont="1" applyBorder="1"/>
    <xf numFmtId="0" fontId="23" fillId="16" borderId="8" xfId="0" applyFont="1" applyFill="1" applyBorder="1"/>
    <xf numFmtId="0" fontId="21" fillId="0" borderId="47" xfId="0" applyFont="1" applyBorder="1"/>
    <xf numFmtId="0" fontId="21" fillId="0" borderId="48" xfId="0" applyFont="1" applyBorder="1"/>
    <xf numFmtId="0" fontId="21" fillId="0" borderId="49" xfId="0" applyFont="1" applyFill="1" applyBorder="1"/>
    <xf numFmtId="0" fontId="23" fillId="0" borderId="47" xfId="0" applyFont="1" applyFill="1" applyBorder="1"/>
    <xf numFmtId="0" fontId="21" fillId="0" borderId="50" xfId="0" applyFont="1" applyFill="1" applyBorder="1"/>
    <xf numFmtId="0" fontId="21" fillId="17" borderId="0" xfId="0" applyFont="1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23" fillId="18" borderId="56" xfId="0" applyFont="1" applyFill="1" applyBorder="1"/>
    <xf numFmtId="38" fontId="21" fillId="18" borderId="1" xfId="1" applyFont="1" applyFill="1" applyBorder="1"/>
    <xf numFmtId="0" fontId="23" fillId="16" borderId="0" xfId="0" applyFont="1" applyFill="1" applyBorder="1"/>
    <xf numFmtId="0" fontId="23" fillId="18" borderId="0" xfId="0" applyFont="1" applyFill="1" applyBorder="1"/>
    <xf numFmtId="38" fontId="21" fillId="18" borderId="0" xfId="1" applyFont="1" applyFill="1" applyBorder="1"/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E15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GBox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#&#21839;&#65297;!A1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1839;&#65298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1839;3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1839;4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1839;5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&#21839;6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&#21839;7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1839;&#65304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&#21839;9!A1"/><Relationship Id="rId1" Type="http://schemas.openxmlformats.org/officeDocument/2006/relationships/hyperlink" Target="#&#21839;&#653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2762250</xdr:colOff>
      <xdr:row>3</xdr:row>
      <xdr:rowOff>114299</xdr:rowOff>
    </xdr:from>
    <xdr:to>
      <xdr:col>3</xdr:col>
      <xdr:colOff>3876675</xdr:colOff>
      <xdr:row>5</xdr:row>
      <xdr:rowOff>142874</xdr:rowOff>
    </xdr:to>
    <xdr:sp macro="" textlink="">
      <xdr:nvSpPr>
        <xdr:cNvPr id="10241" name="AutoShape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3781425" y="628649"/>
          <a:ext cx="1114425" cy="371475"/>
        </a:xfrm>
        <a:prstGeom prst="bevel">
          <a:avLst>
            <a:gd name="adj" fmla="val 12500"/>
          </a:avLst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問題開始</a:t>
          </a:r>
        </a:p>
      </xdr:txBody>
    </xdr:sp>
    <xdr:clientData/>
  </xdr:twoCellAnchor>
  <xdr:twoCellAnchor>
    <xdr:from>
      <xdr:col>1</xdr:col>
      <xdr:colOff>47625</xdr:colOff>
      <xdr:row>0</xdr:row>
      <xdr:rowOff>95250</xdr:rowOff>
    </xdr:from>
    <xdr:to>
      <xdr:col>3</xdr:col>
      <xdr:colOff>2828925</xdr:colOff>
      <xdr:row>3</xdr:row>
      <xdr:rowOff>19050</xdr:rowOff>
    </xdr:to>
    <xdr:sp macro="" textlink="">
      <xdr:nvSpPr>
        <xdr:cNvPr id="10242" name="WordArt 2" descr="オーク"/>
        <xdr:cNvSpPr>
          <a:spLocks noChangeArrowheads="1" noChangeShapeType="1" noTextEdit="1"/>
        </xdr:cNvSpPr>
      </xdr:nvSpPr>
      <xdr:spPr bwMode="auto">
        <a:xfrm>
          <a:off x="266700" y="95250"/>
          <a:ext cx="3581400" cy="4381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kern="10" spc="0">
              <a:ln>
                <a:noFill/>
              </a:ln>
              <a:blipFill dpi="0" rotWithShape="0">
                <a:blip xmlns:r="http://schemas.openxmlformats.org/officeDocument/2006/relationships" r:embed="rId2"/>
                <a:srcRect/>
                <a:tile tx="0" ty="0" sx="100000" sy="100000" flip="none" algn="tl"/>
              </a:blipFill>
              <a:effectLst>
                <a:prstShdw prst="shdw17" dist="17961" dir="2700000">
                  <a:srgbClr val="FFCC99">
                    <a:gamma/>
                    <a:shade val="60000"/>
                    <a:invGamma/>
                  </a:srgbClr>
                </a:prstShdw>
              </a:effectLst>
              <a:latin typeface="ＭＳ Ｐゴシック"/>
              <a:ea typeface="ＭＳ Ｐゴシック"/>
            </a:rPr>
            <a:t>関数リファレンス</a:t>
          </a:r>
        </a:p>
      </xdr:txBody>
    </xdr:sp>
    <xdr:clientData/>
  </xdr:twoCellAnchor>
  <xdr:twoCellAnchor>
    <xdr:from>
      <xdr:col>4</xdr:col>
      <xdr:colOff>419100</xdr:colOff>
      <xdr:row>25</xdr:row>
      <xdr:rowOff>180975</xdr:rowOff>
    </xdr:from>
    <xdr:to>
      <xdr:col>7</xdr:col>
      <xdr:colOff>552450</xdr:colOff>
      <xdr:row>28</xdr:row>
      <xdr:rowOff>638175</xdr:rowOff>
    </xdr:to>
    <xdr:pic>
      <xdr:nvPicPr>
        <xdr:cNvPr id="10244" name="Picture 4" descr="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981700"/>
          <a:ext cx="21907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628650</xdr:colOff>
      <xdr:row>25</xdr:row>
      <xdr:rowOff>190500</xdr:rowOff>
    </xdr:from>
    <xdr:to>
      <xdr:col>9</xdr:col>
      <xdr:colOff>95250</xdr:colOff>
      <xdr:row>28</xdr:row>
      <xdr:rowOff>638175</xdr:rowOff>
    </xdr:to>
    <xdr:sp macro="" textlink="">
      <xdr:nvSpPr>
        <xdr:cNvPr id="10246" name="AutoShape 6"/>
        <xdr:cNvSpPr>
          <a:spLocks noChangeArrowheads="1"/>
        </xdr:cNvSpPr>
      </xdr:nvSpPr>
      <xdr:spPr bwMode="auto">
        <a:xfrm>
          <a:off x="7800975" y="5991225"/>
          <a:ext cx="838200" cy="1057275"/>
        </a:xfrm>
        <a:prstGeom prst="rightArrow">
          <a:avLst>
            <a:gd name="adj1" fmla="val 61019"/>
            <a:gd name="adj2" fmla="val 24741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数式を表示すると・・</a:t>
          </a:r>
        </a:p>
      </xdr:txBody>
    </xdr:sp>
    <xdr:clientData/>
  </xdr:twoCellAnchor>
  <xdr:twoCellAnchor>
    <xdr:from>
      <xdr:col>4</xdr:col>
      <xdr:colOff>590550</xdr:colOff>
      <xdr:row>23</xdr:row>
      <xdr:rowOff>781050</xdr:rowOff>
    </xdr:from>
    <xdr:to>
      <xdr:col>7</xdr:col>
      <xdr:colOff>428625</xdr:colOff>
      <xdr:row>25</xdr:row>
      <xdr:rowOff>104775</xdr:rowOff>
    </xdr:to>
    <xdr:sp macro="" textlink="">
      <xdr:nvSpPr>
        <xdr:cNvPr id="10247" name="Text Box 7"/>
        <xdr:cNvSpPr txBox="1">
          <a:spLocks noChangeArrowheads="1"/>
        </xdr:cNvSpPr>
      </xdr:nvSpPr>
      <xdr:spPr bwMode="auto">
        <a:xfrm>
          <a:off x="5705475" y="5619750"/>
          <a:ext cx="1895475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身長の高い順に順位をつける</a:t>
          </a:r>
        </a:p>
      </xdr:txBody>
    </xdr:sp>
    <xdr:clientData/>
  </xdr:twoCellAnchor>
  <xdr:twoCellAnchor>
    <xdr:from>
      <xdr:col>9</xdr:col>
      <xdr:colOff>123825</xdr:colOff>
      <xdr:row>25</xdr:row>
      <xdr:rowOff>180975</xdr:rowOff>
    </xdr:from>
    <xdr:to>
      <xdr:col>12</xdr:col>
      <xdr:colOff>628650</xdr:colOff>
      <xdr:row>28</xdr:row>
      <xdr:rowOff>1638300</xdr:rowOff>
    </xdr:to>
    <xdr:grpSp>
      <xdr:nvGrpSpPr>
        <xdr:cNvPr id="10297" name="Group 57"/>
        <xdr:cNvGrpSpPr>
          <a:grpSpLocks/>
        </xdr:cNvGrpSpPr>
      </xdr:nvGrpSpPr>
      <xdr:grpSpPr bwMode="auto">
        <a:xfrm>
          <a:off x="8061325" y="5845175"/>
          <a:ext cx="2390775" cy="2041525"/>
          <a:chOff x="910" y="628"/>
          <a:chExt cx="269" cy="217"/>
        </a:xfrm>
      </xdr:grpSpPr>
      <xdr:pic>
        <xdr:nvPicPr>
          <xdr:cNvPr id="10245" name="Picture 5" descr="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0" y="628"/>
            <a:ext cx="269" cy="1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249" name="AutoShape 9"/>
          <xdr:cNvSpPr>
            <a:spLocks/>
          </xdr:cNvSpPr>
        </xdr:nvSpPr>
        <xdr:spPr bwMode="auto">
          <a:xfrm rot="5400000">
            <a:off x="1116" y="731"/>
            <a:ext cx="14" cy="49"/>
          </a:xfrm>
          <a:prstGeom prst="rightBrace">
            <a:avLst>
              <a:gd name="adj1" fmla="val 29167"/>
              <a:gd name="adj2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0250" name="Text Box 10"/>
          <xdr:cNvSpPr txBox="1">
            <a:spLocks noChangeArrowheads="1"/>
          </xdr:cNvSpPr>
        </xdr:nvSpPr>
        <xdr:spPr bwMode="auto">
          <a:xfrm>
            <a:off x="1088" y="765"/>
            <a:ext cx="67" cy="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絶対参照</a:t>
            </a:r>
          </a:p>
        </xdr:txBody>
      </xdr:sp>
      <xdr:sp macro="" textlink="">
        <xdr:nvSpPr>
          <xdr:cNvPr id="10251" name="Text Box 11"/>
          <xdr:cNvSpPr txBox="1">
            <a:spLocks noChangeArrowheads="1"/>
          </xdr:cNvSpPr>
        </xdr:nvSpPr>
        <xdr:spPr bwMode="auto">
          <a:xfrm>
            <a:off x="1076" y="802"/>
            <a:ext cx="99" cy="4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数値が大きい方が順位が上</a:t>
            </a:r>
          </a:p>
        </xdr:txBody>
      </xdr:sp>
      <xdr:sp macro="" textlink="">
        <xdr:nvSpPr>
          <xdr:cNvPr id="10252" name="Line 12"/>
          <xdr:cNvSpPr>
            <a:spLocks noChangeShapeType="1"/>
          </xdr:cNvSpPr>
        </xdr:nvSpPr>
        <xdr:spPr bwMode="auto">
          <a:xfrm>
            <a:off x="1156" y="746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5</xdr:col>
      <xdr:colOff>628650</xdr:colOff>
      <xdr:row>28</xdr:row>
      <xdr:rowOff>771525</xdr:rowOff>
    </xdr:from>
    <xdr:to>
      <xdr:col>11</xdr:col>
      <xdr:colOff>0</xdr:colOff>
      <xdr:row>34</xdr:row>
      <xdr:rowOff>0</xdr:rowOff>
    </xdr:to>
    <xdr:pic>
      <xdr:nvPicPr>
        <xdr:cNvPr id="10265" name="Picture 25" descr="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18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7181850"/>
          <a:ext cx="34480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428625</xdr:colOff>
      <xdr:row>28</xdr:row>
      <xdr:rowOff>781050</xdr:rowOff>
    </xdr:from>
    <xdr:to>
      <xdr:col>5</xdr:col>
      <xdr:colOff>581025</xdr:colOff>
      <xdr:row>28</xdr:row>
      <xdr:rowOff>1609725</xdr:rowOff>
    </xdr:to>
    <xdr:sp macro="" textlink="">
      <xdr:nvSpPr>
        <xdr:cNvPr id="10266" name="AutoShape 26"/>
        <xdr:cNvSpPr>
          <a:spLocks noChangeArrowheads="1"/>
        </xdr:cNvSpPr>
      </xdr:nvSpPr>
      <xdr:spPr bwMode="auto">
        <a:xfrm>
          <a:off x="5543550" y="7191375"/>
          <a:ext cx="838200" cy="828675"/>
        </a:xfrm>
        <a:prstGeom prst="rightArrow">
          <a:avLst>
            <a:gd name="adj1" fmla="val 61019"/>
            <a:gd name="adj2" fmla="val 2502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入力方法</a:t>
          </a:r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0</xdr:colOff>
      <xdr:row>48</xdr:row>
      <xdr:rowOff>0</xdr:rowOff>
    </xdr:to>
    <xdr:sp macro="" textlink="">
      <xdr:nvSpPr>
        <xdr:cNvPr id="10267" name="Rectangle 27"/>
        <xdr:cNvSpPr>
          <a:spLocks noChangeArrowheads="1"/>
        </xdr:cNvSpPr>
      </xdr:nvSpPr>
      <xdr:spPr bwMode="auto">
        <a:xfrm>
          <a:off x="219075" y="1405890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4</xdr:col>
      <xdr:colOff>314325</xdr:colOff>
      <xdr:row>35</xdr:row>
      <xdr:rowOff>47625</xdr:rowOff>
    </xdr:from>
    <xdr:to>
      <xdr:col>14</xdr:col>
      <xdr:colOff>333375</xdr:colOff>
      <xdr:row>42</xdr:row>
      <xdr:rowOff>371475</xdr:rowOff>
    </xdr:to>
    <xdr:pic>
      <xdr:nvPicPr>
        <xdr:cNvPr id="10290" name="Picture 50" descr="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9448800"/>
          <a:ext cx="687705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123825</xdr:colOff>
      <xdr:row>2</xdr:row>
      <xdr:rowOff>152400</xdr:rowOff>
    </xdr:from>
    <xdr:to>
      <xdr:col>14</xdr:col>
      <xdr:colOff>142875</xdr:colOff>
      <xdr:row>13</xdr:row>
      <xdr:rowOff>85725</xdr:rowOff>
    </xdr:to>
    <xdr:grpSp>
      <xdr:nvGrpSpPr>
        <xdr:cNvPr id="10293" name="Group 53"/>
        <xdr:cNvGrpSpPr>
          <a:grpSpLocks/>
        </xdr:cNvGrpSpPr>
      </xdr:nvGrpSpPr>
      <xdr:grpSpPr bwMode="auto">
        <a:xfrm>
          <a:off x="4918075" y="482600"/>
          <a:ext cx="6305550" cy="2187575"/>
          <a:chOff x="642" y="53"/>
          <a:chExt cx="722" cy="224"/>
        </a:xfrm>
      </xdr:grpSpPr>
      <xdr:pic>
        <xdr:nvPicPr>
          <xdr:cNvPr id="10288" name="Picture 48" descr="1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2" y="53"/>
            <a:ext cx="722" cy="2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291" name="Text Box 51"/>
          <xdr:cNvSpPr txBox="1">
            <a:spLocks noChangeArrowheads="1"/>
          </xdr:cNvSpPr>
        </xdr:nvSpPr>
        <xdr:spPr bwMode="auto">
          <a:xfrm>
            <a:off x="1006" y="111"/>
            <a:ext cx="35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B3:B7</a:t>
            </a:r>
          </a:p>
        </xdr:txBody>
      </xdr:sp>
    </xdr:grpSp>
    <xdr:clientData/>
  </xdr:twoCellAnchor>
  <xdr:twoCellAnchor>
    <xdr:from>
      <xdr:col>4</xdr:col>
      <xdr:colOff>123825</xdr:colOff>
      <xdr:row>14</xdr:row>
      <xdr:rowOff>85725</xdr:rowOff>
    </xdr:from>
    <xdr:to>
      <xdr:col>13</xdr:col>
      <xdr:colOff>533400</xdr:colOff>
      <xdr:row>23</xdr:row>
      <xdr:rowOff>276225</xdr:rowOff>
    </xdr:to>
    <xdr:grpSp>
      <xdr:nvGrpSpPr>
        <xdr:cNvPr id="10294" name="Group 54"/>
        <xdr:cNvGrpSpPr>
          <a:grpSpLocks/>
        </xdr:cNvGrpSpPr>
      </xdr:nvGrpSpPr>
      <xdr:grpSpPr bwMode="auto">
        <a:xfrm>
          <a:off x="4918075" y="2879725"/>
          <a:ext cx="6067425" cy="2108200"/>
          <a:chOff x="642" y="300"/>
          <a:chExt cx="691" cy="220"/>
        </a:xfrm>
      </xdr:grpSpPr>
      <xdr:pic>
        <xdr:nvPicPr>
          <xdr:cNvPr id="10287" name="Picture 47" descr="1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2" y="300"/>
            <a:ext cx="691" cy="2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292" name="Text Box 52"/>
          <xdr:cNvSpPr txBox="1">
            <a:spLocks noChangeArrowheads="1"/>
          </xdr:cNvSpPr>
        </xdr:nvSpPr>
        <xdr:spPr bwMode="auto">
          <a:xfrm>
            <a:off x="965" y="348"/>
            <a:ext cx="35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B1:B5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9</xdr:col>
      <xdr:colOff>142875</xdr:colOff>
      <xdr:row>16</xdr:row>
      <xdr:rowOff>142875</xdr:rowOff>
    </xdr:to>
    <xdr:pic>
      <xdr:nvPicPr>
        <xdr:cNvPr id="12290" name="Picture 2" descr="BD06662_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914525"/>
          <a:ext cx="13430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17</xdr:row>
      <xdr:rowOff>9525</xdr:rowOff>
    </xdr:from>
    <xdr:to>
      <xdr:col>5</xdr:col>
      <xdr:colOff>314325</xdr:colOff>
      <xdr:row>18</xdr:row>
      <xdr:rowOff>104775</xdr:rowOff>
    </xdr:to>
    <xdr:sp macro="" textlink="">
      <xdr:nvSpPr>
        <xdr:cNvPr id="12291" name="Freeform 3"/>
        <xdr:cNvSpPr>
          <a:spLocks/>
        </xdr:cNvSpPr>
      </xdr:nvSpPr>
      <xdr:spPr bwMode="auto">
        <a:xfrm>
          <a:off x="2371725" y="3152775"/>
          <a:ext cx="523875" cy="276225"/>
        </a:xfrm>
        <a:custGeom>
          <a:avLst/>
          <a:gdLst>
            <a:gd name="T0" fmla="*/ 0 w 55"/>
            <a:gd name="T1" fmla="*/ 0 h 28"/>
            <a:gd name="T2" fmla="*/ 0 w 55"/>
            <a:gd name="T3" fmla="*/ 28 h 28"/>
            <a:gd name="T4" fmla="*/ 55 w 55"/>
            <a:gd name="T5" fmla="*/ 28 h 2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55" h="28">
              <a:moveTo>
                <a:pt x="0" y="0"/>
              </a:moveTo>
              <a:lnTo>
                <a:pt x="0" y="28"/>
              </a:lnTo>
              <a:lnTo>
                <a:pt x="55" y="28"/>
              </a:lnTo>
            </a:path>
          </a:pathLst>
        </a:custGeom>
        <a:noFill/>
        <a:ln w="28575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180975</xdr:colOff>
      <xdr:row>17</xdr:row>
      <xdr:rowOff>19050</xdr:rowOff>
    </xdr:from>
    <xdr:to>
      <xdr:col>4</xdr:col>
      <xdr:colOff>323850</xdr:colOff>
      <xdr:row>19</xdr:row>
      <xdr:rowOff>85725</xdr:rowOff>
    </xdr:to>
    <xdr:sp macro="" textlink="">
      <xdr:nvSpPr>
        <xdr:cNvPr id="12292" name="Freeform 4"/>
        <xdr:cNvSpPr>
          <a:spLocks/>
        </xdr:cNvSpPr>
      </xdr:nvSpPr>
      <xdr:spPr bwMode="auto">
        <a:xfrm>
          <a:off x="1962150" y="3162300"/>
          <a:ext cx="542925" cy="419100"/>
        </a:xfrm>
        <a:custGeom>
          <a:avLst/>
          <a:gdLst>
            <a:gd name="T0" fmla="*/ 0 w 57"/>
            <a:gd name="T1" fmla="*/ 0 h 43"/>
            <a:gd name="T2" fmla="*/ 0 w 57"/>
            <a:gd name="T3" fmla="*/ 43 h 43"/>
            <a:gd name="T4" fmla="*/ 57 w 57"/>
            <a:gd name="T5" fmla="*/ 43 h 4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57" h="43">
              <a:moveTo>
                <a:pt x="0" y="0"/>
              </a:moveTo>
              <a:lnTo>
                <a:pt x="0" y="43"/>
              </a:lnTo>
              <a:lnTo>
                <a:pt x="57" y="43"/>
              </a:lnTo>
            </a:path>
          </a:pathLst>
        </a:custGeom>
        <a:noFill/>
        <a:ln w="28575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180975</xdr:colOff>
      <xdr:row>11</xdr:row>
      <xdr:rowOff>114300</xdr:rowOff>
    </xdr:from>
    <xdr:to>
      <xdr:col>14</xdr:col>
      <xdr:colOff>180975</xdr:colOff>
      <xdr:row>16</xdr:row>
      <xdr:rowOff>142875</xdr:rowOff>
    </xdr:to>
    <xdr:sp macro="" textlink="">
      <xdr:nvSpPr>
        <xdr:cNvPr id="12293" name="AutoShape 5"/>
        <xdr:cNvSpPr>
          <a:spLocks noChangeArrowheads="1"/>
        </xdr:cNvSpPr>
      </xdr:nvSpPr>
      <xdr:spPr bwMode="auto">
        <a:xfrm>
          <a:off x="4362450" y="2209800"/>
          <a:ext cx="2286000" cy="895350"/>
        </a:xfrm>
        <a:prstGeom prst="roundRect">
          <a:avLst>
            <a:gd name="adj" fmla="val 1045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72000" tIns="82800" rIns="90000" bIns="4680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青枠内に数式を設定しなさい。</a:t>
          </a:r>
        </a:p>
      </xdr:txBody>
    </xdr:sp>
    <xdr:clientData/>
  </xdr:twoCellAnchor>
  <xdr:twoCellAnchor>
    <xdr:from>
      <xdr:col>0</xdr:col>
      <xdr:colOff>114299</xdr:colOff>
      <xdr:row>46</xdr:row>
      <xdr:rowOff>57149</xdr:rowOff>
    </xdr:from>
    <xdr:to>
      <xdr:col>1</xdr:col>
      <xdr:colOff>260837</xdr:colOff>
      <xdr:row>48</xdr:row>
      <xdr:rowOff>10204</xdr:rowOff>
    </xdr:to>
    <xdr:sp macro="" textlink="">
      <xdr:nvSpPr>
        <xdr:cNvPr id="12296" name="AutoShape 8"/>
        <xdr:cNvSpPr>
          <a:spLocks noChangeArrowheads="1"/>
        </xdr:cNvSpPr>
      </xdr:nvSpPr>
      <xdr:spPr bwMode="auto">
        <a:xfrm>
          <a:off x="114299" y="8229599"/>
          <a:ext cx="1127613" cy="295955"/>
        </a:xfrm>
        <a:prstGeom prst="wedgeRectCallout">
          <a:avLst>
            <a:gd name="adj1" fmla="val 35963"/>
            <a:gd name="adj2" fmla="val 192856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MAX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(B43:M43)</a:t>
          </a:r>
        </a:p>
      </xdr:txBody>
    </xdr:sp>
    <xdr:clientData/>
  </xdr:twoCellAnchor>
  <xdr:twoCellAnchor>
    <xdr:from>
      <xdr:col>1</xdr:col>
      <xdr:colOff>304799</xdr:colOff>
      <xdr:row>46</xdr:row>
      <xdr:rowOff>57149</xdr:rowOff>
    </xdr:from>
    <xdr:to>
      <xdr:col>4</xdr:col>
      <xdr:colOff>232262</xdr:colOff>
      <xdr:row>48</xdr:row>
      <xdr:rowOff>10204</xdr:rowOff>
    </xdr:to>
    <xdr:sp macro="" textlink="">
      <xdr:nvSpPr>
        <xdr:cNvPr id="12297" name="AutoShape 9"/>
        <xdr:cNvSpPr>
          <a:spLocks noChangeArrowheads="1"/>
        </xdr:cNvSpPr>
      </xdr:nvSpPr>
      <xdr:spPr bwMode="auto">
        <a:xfrm>
          <a:off x="1285874" y="8229599"/>
          <a:ext cx="1127613" cy="295955"/>
        </a:xfrm>
        <a:prstGeom prst="wedgeRectCallout">
          <a:avLst>
            <a:gd name="adj1" fmla="val -29824"/>
            <a:gd name="adj2" fmla="val 210713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MIN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(B43:M43)</a:t>
          </a:r>
        </a:p>
      </xdr:txBody>
    </xdr:sp>
    <xdr:clientData/>
  </xdr:twoCellAnchor>
  <xdr:twoCellAnchor>
    <xdr:from>
      <xdr:col>4</xdr:col>
      <xdr:colOff>266700</xdr:colOff>
      <xdr:row>46</xdr:row>
      <xdr:rowOff>57150</xdr:rowOff>
    </xdr:from>
    <xdr:to>
      <xdr:col>6</xdr:col>
      <xdr:colOff>295275</xdr:colOff>
      <xdr:row>48</xdr:row>
      <xdr:rowOff>0</xdr:rowOff>
    </xdr:to>
    <xdr:sp macro="" textlink="">
      <xdr:nvSpPr>
        <xdr:cNvPr id="12298" name="AutoShape 10"/>
        <xdr:cNvSpPr>
          <a:spLocks noChangeArrowheads="1"/>
        </xdr:cNvSpPr>
      </xdr:nvSpPr>
      <xdr:spPr bwMode="auto">
        <a:xfrm>
          <a:off x="2447925" y="8229600"/>
          <a:ext cx="828675" cy="285750"/>
        </a:xfrm>
        <a:prstGeom prst="wedgeRectCallout">
          <a:avLst>
            <a:gd name="adj1" fmla="val -82000"/>
            <a:gd name="adj2" fmla="val 175000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=B51-C51</a:t>
          </a:r>
        </a:p>
      </xdr:txBody>
    </xdr:sp>
    <xdr:clientData/>
  </xdr:twoCellAnchor>
  <xdr:twoCellAnchor>
    <xdr:from>
      <xdr:col>5</xdr:col>
      <xdr:colOff>276224</xdr:colOff>
      <xdr:row>48</xdr:row>
      <xdr:rowOff>152399</xdr:rowOff>
    </xdr:from>
    <xdr:to>
      <xdr:col>11</xdr:col>
      <xdr:colOff>190499</xdr:colOff>
      <xdr:row>50</xdr:row>
      <xdr:rowOff>123825</xdr:rowOff>
    </xdr:to>
    <xdr:sp macro="" textlink="">
      <xdr:nvSpPr>
        <xdr:cNvPr id="12299" name="AutoShape 11"/>
        <xdr:cNvSpPr>
          <a:spLocks noChangeArrowheads="1"/>
        </xdr:cNvSpPr>
      </xdr:nvSpPr>
      <xdr:spPr bwMode="auto">
        <a:xfrm>
          <a:off x="2857499" y="8667749"/>
          <a:ext cx="2314575" cy="323851"/>
        </a:xfrm>
        <a:prstGeom prst="wedgeRectCallout">
          <a:avLst>
            <a:gd name="adj1" fmla="val -65384"/>
            <a:gd name="adj2" fmla="val 50000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RANK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(D51,$D$51:$D$56,TRUE)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10</xdr:row>
      <xdr:rowOff>0</xdr:rowOff>
    </xdr:to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3333750" y="219075"/>
          <a:ext cx="5305425" cy="1543050"/>
        </a:xfrm>
        <a:prstGeom prst="roundRect">
          <a:avLst>
            <a:gd name="adj" fmla="val 16667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営業実績表の「契約金額」欄に、契約済みの取引にはその金額を、交渉中のものには「</a:t>
          </a:r>
          <a:r>
            <a:rPr lang="ja-JP" altLang="en-US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交渉継続中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」と記入してあります。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C14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セルには「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COUNT(C3:C12)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」という式が入っていますが、この計算で求めようとしているものと、その答えの組み合わせとして正しいものはどれでしょうか？ 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　　　　　　　　　　　　　　　　　　　　　　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428625</xdr:colOff>
      <xdr:row>15</xdr:row>
      <xdr:rowOff>38100</xdr:rowOff>
    </xdr:from>
    <xdr:to>
      <xdr:col>3</xdr:col>
      <xdr:colOff>200025</xdr:colOff>
      <xdr:row>17</xdr:row>
      <xdr:rowOff>19050</xdr:rowOff>
    </xdr:to>
    <xdr:sp macro="" textlink="">
      <xdr:nvSpPr>
        <xdr:cNvPr id="14338" name="AutoShape 2"/>
        <xdr:cNvSpPr>
          <a:spLocks noChangeArrowheads="1"/>
        </xdr:cNvSpPr>
      </xdr:nvSpPr>
      <xdr:spPr bwMode="auto">
        <a:xfrm>
          <a:off x="1114425" y="2705100"/>
          <a:ext cx="1733550" cy="419100"/>
        </a:xfrm>
        <a:prstGeom prst="wedgeRoundRectCallout">
          <a:avLst>
            <a:gd name="adj1" fmla="val 551"/>
            <a:gd name="adj2" fmla="val -12058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COUNT(C3:C12)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304800</xdr:colOff>
          <xdr:row>15</xdr:row>
          <xdr:rowOff>0</xdr:rowOff>
        </xdr:to>
        <xdr:sp macro="" textlink="">
          <xdr:nvSpPr>
            <xdr:cNvPr id="14344" name="Option Button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5</xdr:col>
          <xdr:colOff>0</xdr:colOff>
          <xdr:row>16</xdr:row>
          <xdr:rowOff>0</xdr:rowOff>
        </xdr:to>
        <xdr:sp macro="" textlink="">
          <xdr:nvSpPr>
            <xdr:cNvPr id="14345" name="Option Button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317500</xdr:colOff>
          <xdr:row>17</xdr:row>
          <xdr:rowOff>0</xdr:rowOff>
        </xdr:to>
        <xdr:sp macro="" textlink="">
          <xdr:nvSpPr>
            <xdr:cNvPr id="14346" name="Option Button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4347" name="Group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39</xdr:row>
      <xdr:rowOff>0</xdr:rowOff>
    </xdr:from>
    <xdr:to>
      <xdr:col>6</xdr:col>
      <xdr:colOff>133350</xdr:colOff>
      <xdr:row>46</xdr:row>
      <xdr:rowOff>28575</xdr:rowOff>
    </xdr:to>
    <xdr:grpSp>
      <xdr:nvGrpSpPr>
        <xdr:cNvPr id="14351" name="Group 15"/>
        <xdr:cNvGrpSpPr>
          <a:grpSpLocks/>
        </xdr:cNvGrpSpPr>
      </xdr:nvGrpSpPr>
      <xdr:grpSpPr bwMode="auto">
        <a:xfrm>
          <a:off x="609600" y="6616700"/>
          <a:ext cx="4889500" cy="1184275"/>
          <a:chOff x="72" y="722"/>
          <a:chExt cx="561" cy="129"/>
        </a:xfrm>
      </xdr:grpSpPr>
      <xdr:sp macro="" textlink="">
        <xdr:nvSpPr>
          <xdr:cNvPr id="14339" name="AutoShape 3"/>
          <xdr:cNvSpPr>
            <a:spLocks noChangeArrowheads="1"/>
          </xdr:cNvSpPr>
        </xdr:nvSpPr>
        <xdr:spPr bwMode="auto">
          <a:xfrm>
            <a:off x="72" y="722"/>
            <a:ext cx="561" cy="129"/>
          </a:xfrm>
          <a:prstGeom prst="roundRect">
            <a:avLst>
              <a:gd name="adj" fmla="val 16667"/>
            </a:avLst>
          </a:prstGeom>
          <a:solidFill>
            <a:srgbClr val="DDFFDD"/>
          </a:solidFill>
          <a:ln w="9525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答え　＝　イ　契約済みの件数６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4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ＣＯＵＮＴ　は</a:t>
            </a:r>
            <a:r>
              <a:rPr lang="ja-JP" altLang="en-US" sz="12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数値が入力されているセルの個数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を返す。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数値以外の文字が入力されてセルはカウントされないので“交渉継続中”のセルは個数から除外される。</a:t>
            </a:r>
          </a:p>
        </xdr:txBody>
      </xdr:sp>
      <xdr:sp macro="" textlink="">
        <xdr:nvSpPr>
          <xdr:cNvPr id="14350" name="AutoShape 14">
            <a:hlinkClick xmlns:r="http://schemas.openxmlformats.org/officeDocument/2006/relationships" r:id="rId1"/>
          </xdr:cNvPr>
          <xdr:cNvSpPr>
            <a:spLocks noChangeArrowheads="1"/>
          </xdr:cNvSpPr>
        </xdr:nvSpPr>
        <xdr:spPr bwMode="auto">
          <a:xfrm>
            <a:off x="545" y="815"/>
            <a:ext cx="68" cy="29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12</xdr:col>
      <xdr:colOff>400050</xdr:colOff>
      <xdr:row>47</xdr:row>
      <xdr:rowOff>0</xdr:rowOff>
    </xdr:to>
    <xdr:sp macro="" textlink="">
      <xdr:nvSpPr>
        <xdr:cNvPr id="15362" name="AutoShape 2"/>
        <xdr:cNvSpPr>
          <a:spLocks noChangeArrowheads="1"/>
        </xdr:cNvSpPr>
      </xdr:nvSpPr>
      <xdr:spPr bwMode="auto">
        <a:xfrm>
          <a:off x="3686175" y="7029450"/>
          <a:ext cx="5200650" cy="1200150"/>
        </a:xfrm>
        <a:prstGeom prst="roundRect">
          <a:avLst>
            <a:gd name="adj" fmla="val 16667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Ｃ列の○の個数を調べればよい。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Ｃ列には○か空白しかないから、</a:t>
          </a:r>
          <a:r>
            <a:rPr lang="ja-JP" altLang="en-US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文字が入力されているセルの個数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を調べる関数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ＣＯＵＮＴＡ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を使用する。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　　　　　　　　　　　　　　　　　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11</xdr:col>
      <xdr:colOff>400050</xdr:colOff>
      <xdr:row>8</xdr:row>
      <xdr:rowOff>0</xdr:rowOff>
    </xdr:to>
    <xdr:grpSp>
      <xdr:nvGrpSpPr>
        <xdr:cNvPr id="15368" name="Group 8"/>
        <xdr:cNvGrpSpPr>
          <a:grpSpLocks/>
        </xdr:cNvGrpSpPr>
      </xdr:nvGrpSpPr>
      <xdr:grpSpPr bwMode="auto">
        <a:xfrm>
          <a:off x="2730500" y="241300"/>
          <a:ext cx="4667250" cy="1155700"/>
          <a:chOff x="315" y="25"/>
          <a:chExt cx="546" cy="126"/>
        </a:xfrm>
      </xdr:grpSpPr>
      <xdr:sp macro="" textlink="">
        <xdr:nvSpPr>
          <xdr:cNvPr id="15361" name="AutoShape 1"/>
          <xdr:cNvSpPr>
            <a:spLocks noChangeArrowheads="1"/>
          </xdr:cNvSpPr>
        </xdr:nvSpPr>
        <xdr:spPr bwMode="auto">
          <a:xfrm>
            <a:off x="315" y="25"/>
            <a:ext cx="546" cy="126"/>
          </a:xfrm>
          <a:prstGeom prst="roundRect">
            <a:avLst>
              <a:gd name="adj" fmla="val 16667"/>
            </a:avLst>
          </a:prstGeom>
          <a:solidFill>
            <a:srgbClr val="DDFFDD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round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</a:t>
            </a: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図のような名簿があり、セミナーの出席者には「○」印が付いています。この「○」を数えて出席者数を求める式をＣ１３に設定して下さい</a:t>
            </a:r>
          </a:p>
          <a:p>
            <a:pPr algn="l" rtl="0">
              <a:lnSpc>
                <a:spcPts val="15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　　　　　　　　　　　　　</a:t>
            </a: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367" name="AutoShape 7">
            <a:hlinkClick xmlns:r="http://schemas.openxmlformats.org/officeDocument/2006/relationships" r:id="rId1"/>
          </xdr:cNvPr>
          <xdr:cNvSpPr>
            <a:spLocks noChangeArrowheads="1"/>
          </xdr:cNvSpPr>
        </xdr:nvSpPr>
        <xdr:spPr bwMode="auto">
          <a:xfrm>
            <a:off x="768" y="110"/>
            <a:ext cx="63" cy="35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sng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38100</xdr:rowOff>
    </xdr:from>
    <xdr:to>
      <xdr:col>10</xdr:col>
      <xdr:colOff>180975</xdr:colOff>
      <xdr:row>8</xdr:row>
      <xdr:rowOff>38100</xdr:rowOff>
    </xdr:to>
    <xdr:grpSp>
      <xdr:nvGrpSpPr>
        <xdr:cNvPr id="6152" name="Group 8"/>
        <xdr:cNvGrpSpPr>
          <a:grpSpLocks/>
        </xdr:cNvGrpSpPr>
      </xdr:nvGrpSpPr>
      <xdr:grpSpPr bwMode="auto">
        <a:xfrm>
          <a:off x="4349750" y="419100"/>
          <a:ext cx="2600325" cy="1003300"/>
          <a:chOff x="507" y="46"/>
          <a:chExt cx="305" cy="109"/>
        </a:xfrm>
      </xdr:grpSpPr>
      <xdr:sp macro="" textlink="">
        <xdr:nvSpPr>
          <xdr:cNvPr id="6146" name="AutoShape 2"/>
          <xdr:cNvSpPr>
            <a:spLocks noChangeArrowheads="1"/>
          </xdr:cNvSpPr>
        </xdr:nvSpPr>
        <xdr:spPr bwMode="auto">
          <a:xfrm>
            <a:off x="507" y="46"/>
            <a:ext cx="305" cy="109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round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72000" tIns="82800" rIns="90000" bIns="4680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＜問＞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セル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E18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に、関数を使用して商品数を求める式を入力してください。</a:t>
            </a:r>
          </a:p>
        </xdr:txBody>
      </xdr:sp>
      <xdr:sp macro="" textlink="">
        <xdr:nvSpPr>
          <xdr:cNvPr id="6151" name="AutoShape 7">
            <a:hlinkClick xmlns:r="http://schemas.openxmlformats.org/officeDocument/2006/relationships" r:id="rId1"/>
          </xdr:cNvPr>
          <xdr:cNvSpPr>
            <a:spLocks noChangeArrowheads="1"/>
          </xdr:cNvSpPr>
        </xdr:nvSpPr>
        <xdr:spPr bwMode="auto">
          <a:xfrm>
            <a:off x="725" y="108"/>
            <a:ext cx="63" cy="35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sng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  <xdr:twoCellAnchor>
    <xdr:from>
      <xdr:col>5</xdr:col>
      <xdr:colOff>57149</xdr:colOff>
      <xdr:row>53</xdr:row>
      <xdr:rowOff>142874</xdr:rowOff>
    </xdr:from>
    <xdr:to>
      <xdr:col>7</xdr:col>
      <xdr:colOff>180974</xdr:colOff>
      <xdr:row>55</xdr:row>
      <xdr:rowOff>104774</xdr:rowOff>
    </xdr:to>
    <xdr:sp macro="" textlink="">
      <xdr:nvSpPr>
        <xdr:cNvPr id="6153" name="AutoShape 9"/>
        <xdr:cNvSpPr>
          <a:spLocks noChangeArrowheads="1"/>
        </xdr:cNvSpPr>
      </xdr:nvSpPr>
      <xdr:spPr bwMode="auto">
        <a:xfrm>
          <a:off x="4181474" y="9410699"/>
          <a:ext cx="1495425" cy="314325"/>
        </a:xfrm>
        <a:prstGeom prst="wedgeRectCallout">
          <a:avLst>
            <a:gd name="adj1" fmla="val -56083"/>
            <a:gd name="adj2" fmla="val 11538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COUNTA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(A43:A52)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895350</xdr:colOff>
      <xdr:row>6</xdr:row>
      <xdr:rowOff>0</xdr:rowOff>
    </xdr:from>
    <xdr:ext cx="9525" cy="209550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809625" y="10953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895350</xdr:colOff>
      <xdr:row>12</xdr:row>
      <xdr:rowOff>0</xdr:rowOff>
    </xdr:from>
    <xdr:ext cx="9525" cy="209550"/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809625" y="21240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895350</xdr:colOff>
      <xdr:row>6</xdr:row>
      <xdr:rowOff>0</xdr:rowOff>
    </xdr:from>
    <xdr:ext cx="9525" cy="209550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809625" y="10953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895350</xdr:colOff>
      <xdr:row>12</xdr:row>
      <xdr:rowOff>0</xdr:rowOff>
    </xdr:from>
    <xdr:ext cx="9525" cy="20955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9625" y="21240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895350</xdr:colOff>
      <xdr:row>55</xdr:row>
      <xdr:rowOff>0</xdr:rowOff>
    </xdr:from>
    <xdr:ext cx="9525" cy="20955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809625" y="95821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895350</xdr:colOff>
      <xdr:row>61</xdr:row>
      <xdr:rowOff>0</xdr:rowOff>
    </xdr:from>
    <xdr:ext cx="9525" cy="20955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809625" y="106108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895350</xdr:colOff>
      <xdr:row>55</xdr:row>
      <xdr:rowOff>0</xdr:rowOff>
    </xdr:from>
    <xdr:ext cx="9525" cy="20955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809625" y="95821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895350</xdr:colOff>
      <xdr:row>61</xdr:row>
      <xdr:rowOff>0</xdr:rowOff>
    </xdr:from>
    <xdr:ext cx="9525" cy="20955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809625" y="106108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238125</xdr:colOff>
      <xdr:row>84</xdr:row>
      <xdr:rowOff>142875</xdr:rowOff>
    </xdr:from>
    <xdr:to>
      <xdr:col>3</xdr:col>
      <xdr:colOff>295275</xdr:colOff>
      <xdr:row>88</xdr:row>
      <xdr:rowOff>28575</xdr:rowOff>
    </xdr:to>
    <xdr:sp macro="" textlink="">
      <xdr:nvSpPr>
        <xdr:cNvPr id="2060" name="AutoShape 12"/>
        <xdr:cNvSpPr>
          <a:spLocks noChangeArrowheads="1"/>
        </xdr:cNvSpPr>
      </xdr:nvSpPr>
      <xdr:spPr bwMode="auto">
        <a:xfrm>
          <a:off x="238125" y="14725650"/>
          <a:ext cx="2028825" cy="581025"/>
        </a:xfrm>
        <a:prstGeom prst="wedgeRoundRectCallout">
          <a:avLst>
            <a:gd name="adj1" fmla="val 15259"/>
            <a:gd name="adj2" fmla="val -79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rPr>
            <a:t>COUNT(C53:C82)</a:t>
          </a:r>
          <a:endParaRPr lang="en-US" altLang="ja-JP" sz="1100" b="0" i="0" u="none" strike="noStrike" baseline="0">
            <a:solidFill>
              <a:srgbClr val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"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定休日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"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や空白は数値ではないのでカウントされない</a:t>
          </a:r>
        </a:p>
      </xdr:txBody>
    </xdr:sp>
    <xdr:clientData/>
  </xdr:twoCellAnchor>
  <xdr:twoCellAnchor>
    <xdr:from>
      <xdr:col>8</xdr:col>
      <xdr:colOff>266700</xdr:colOff>
      <xdr:row>7</xdr:row>
      <xdr:rowOff>123825</xdr:rowOff>
    </xdr:from>
    <xdr:to>
      <xdr:col>12</xdr:col>
      <xdr:colOff>428625</xdr:colOff>
      <xdr:row>13</xdr:row>
      <xdr:rowOff>133350</xdr:rowOff>
    </xdr:to>
    <xdr:grpSp>
      <xdr:nvGrpSpPr>
        <xdr:cNvPr id="2065" name="Group 17"/>
        <xdr:cNvGrpSpPr>
          <a:grpSpLocks/>
        </xdr:cNvGrpSpPr>
      </xdr:nvGrpSpPr>
      <xdr:grpSpPr bwMode="auto">
        <a:xfrm>
          <a:off x="5613400" y="1355725"/>
          <a:ext cx="2600325" cy="1000125"/>
          <a:chOff x="640" y="146"/>
          <a:chExt cx="305" cy="109"/>
        </a:xfrm>
      </xdr:grpSpPr>
      <xdr:sp macro="" textlink="">
        <xdr:nvSpPr>
          <xdr:cNvPr id="2061" name="AutoShape 13"/>
          <xdr:cNvSpPr>
            <a:spLocks noChangeArrowheads="1"/>
          </xdr:cNvSpPr>
        </xdr:nvSpPr>
        <xdr:spPr bwMode="auto">
          <a:xfrm>
            <a:off x="640" y="146"/>
            <a:ext cx="305" cy="109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round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72000" tIns="82800" rIns="90000" bIns="4680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＜問＞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セル</a:t>
            </a: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C35:G35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に</a:t>
            </a:r>
            <a:r>
              <a:rPr lang="ja-JP" altLang="en-US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営業日数をカウントする式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を設定しなさい。</a:t>
            </a:r>
          </a:p>
        </xdr:txBody>
      </xdr:sp>
      <xdr:sp macro="" textlink="">
        <xdr:nvSpPr>
          <xdr:cNvPr id="2064" name="AutoShape 16">
            <a:hlinkClick xmlns:r="http://schemas.openxmlformats.org/officeDocument/2006/relationships" r:id="rId1"/>
          </xdr:cNvPr>
          <xdr:cNvSpPr>
            <a:spLocks noChangeArrowheads="1"/>
          </xdr:cNvSpPr>
        </xdr:nvSpPr>
        <xdr:spPr bwMode="auto">
          <a:xfrm>
            <a:off x="864" y="210"/>
            <a:ext cx="63" cy="35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sng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40</xdr:row>
      <xdr:rowOff>161925</xdr:rowOff>
    </xdr:from>
    <xdr:to>
      <xdr:col>9</xdr:col>
      <xdr:colOff>57150</xdr:colOff>
      <xdr:row>42</xdr:row>
      <xdr:rowOff>200025</xdr:rowOff>
    </xdr:to>
    <xdr:sp macro="" textlink="">
      <xdr:nvSpPr>
        <xdr:cNvPr id="7171" name="AutoShape 3"/>
        <xdr:cNvSpPr>
          <a:spLocks noChangeArrowheads="1"/>
        </xdr:cNvSpPr>
      </xdr:nvSpPr>
      <xdr:spPr bwMode="auto">
        <a:xfrm>
          <a:off x="3676650" y="7105650"/>
          <a:ext cx="2085975" cy="381000"/>
        </a:xfrm>
        <a:prstGeom prst="wedgeRoundRectCallout">
          <a:avLst>
            <a:gd name="adj1" fmla="val -55481"/>
            <a:gd name="adj2" fmla="val 11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RANK(E45,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$</a:t>
          </a:r>
          <a:r>
            <a:rPr lang="en-US" altLang="ja-JP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E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$</a:t>
          </a:r>
          <a:r>
            <a:rPr lang="en-US" altLang="ja-JP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45: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$</a:t>
          </a:r>
          <a:r>
            <a:rPr lang="en-US" altLang="ja-JP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E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$</a:t>
          </a:r>
          <a:r>
            <a:rPr lang="en-US" altLang="ja-JP" sz="12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58)</a:t>
          </a:r>
        </a:p>
      </xdr:txBody>
    </xdr:sp>
    <xdr:clientData/>
  </xdr:twoCellAnchor>
  <xdr:twoCellAnchor>
    <xdr:from>
      <xdr:col>6</xdr:col>
      <xdr:colOff>590550</xdr:colOff>
      <xdr:row>3</xdr:row>
      <xdr:rowOff>76200</xdr:rowOff>
    </xdr:from>
    <xdr:to>
      <xdr:col>11</xdr:col>
      <xdr:colOff>66675</xdr:colOff>
      <xdr:row>9</xdr:row>
      <xdr:rowOff>19050</xdr:rowOff>
    </xdr:to>
    <xdr:grpSp>
      <xdr:nvGrpSpPr>
        <xdr:cNvPr id="7176" name="Group 8"/>
        <xdr:cNvGrpSpPr>
          <a:grpSpLocks/>
        </xdr:cNvGrpSpPr>
      </xdr:nvGrpSpPr>
      <xdr:grpSpPr bwMode="auto">
        <a:xfrm>
          <a:off x="3841750" y="571500"/>
          <a:ext cx="2524125" cy="990600"/>
          <a:chOff x="494" y="62"/>
          <a:chExt cx="305" cy="109"/>
        </a:xfrm>
      </xdr:grpSpPr>
      <xdr:sp macro="" textlink="">
        <xdr:nvSpPr>
          <xdr:cNvPr id="7172" name="AutoShape 4"/>
          <xdr:cNvSpPr>
            <a:spLocks noChangeArrowheads="1"/>
          </xdr:cNvSpPr>
        </xdr:nvSpPr>
        <xdr:spPr bwMode="auto">
          <a:xfrm>
            <a:off x="494" y="62"/>
            <a:ext cx="305" cy="109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round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72000" tIns="82800" rIns="90000" bIns="4680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＜問＞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RANK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関数を使用して</a:t>
            </a:r>
            <a:r>
              <a:rPr lang="ja-JP" altLang="en-US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順位を付けなさい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。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合計が大きいほど順位は上とします。</a:t>
            </a:r>
          </a:p>
        </xdr:txBody>
      </xdr:sp>
      <xdr:sp macro="" textlink="">
        <xdr:nvSpPr>
          <xdr:cNvPr id="7175" name="AutoShape 7">
            <a:hlinkClick xmlns:r="http://schemas.openxmlformats.org/officeDocument/2006/relationships" r:id="rId1"/>
          </xdr:cNvPr>
          <xdr:cNvSpPr>
            <a:spLocks noChangeArrowheads="1"/>
          </xdr:cNvSpPr>
        </xdr:nvSpPr>
        <xdr:spPr bwMode="auto">
          <a:xfrm>
            <a:off x="722" y="133"/>
            <a:ext cx="63" cy="35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sng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  <xdr:twoCellAnchor editAs="oneCell">
    <xdr:from>
      <xdr:col>6</xdr:col>
      <xdr:colOff>247650</xdr:colOff>
      <xdr:row>43</xdr:row>
      <xdr:rowOff>171450</xdr:rowOff>
    </xdr:from>
    <xdr:to>
      <xdr:col>12</xdr:col>
      <xdr:colOff>638175</xdr:colOff>
      <xdr:row>58</xdr:row>
      <xdr:rowOff>114300</xdr:rowOff>
    </xdr:to>
    <xdr:pic>
      <xdr:nvPicPr>
        <xdr:cNvPr id="717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7677150"/>
          <a:ext cx="4505325" cy="2543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152400</xdr:rowOff>
    </xdr:from>
    <xdr:to>
      <xdr:col>12</xdr:col>
      <xdr:colOff>28575</xdr:colOff>
      <xdr:row>16</xdr:row>
      <xdr:rowOff>123825</xdr:rowOff>
    </xdr:to>
    <xdr:grpSp>
      <xdr:nvGrpSpPr>
        <xdr:cNvPr id="4103" name="Group 7"/>
        <xdr:cNvGrpSpPr>
          <a:grpSpLocks/>
        </xdr:cNvGrpSpPr>
      </xdr:nvGrpSpPr>
      <xdr:grpSpPr bwMode="auto">
        <a:xfrm>
          <a:off x="4819650" y="1695450"/>
          <a:ext cx="2524125" cy="1127125"/>
          <a:chOff x="572" y="234"/>
          <a:chExt cx="305" cy="123"/>
        </a:xfrm>
      </xdr:grpSpPr>
      <xdr:sp macro="" textlink="">
        <xdr:nvSpPr>
          <xdr:cNvPr id="4099" name="AutoShape 3"/>
          <xdr:cNvSpPr>
            <a:spLocks noChangeArrowheads="1"/>
          </xdr:cNvSpPr>
        </xdr:nvSpPr>
        <xdr:spPr bwMode="auto">
          <a:xfrm>
            <a:off x="572" y="234"/>
            <a:ext cx="305" cy="123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round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72000" tIns="82800" rIns="90000" bIns="4680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GROSS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と</a:t>
            </a:r>
            <a:r>
              <a:rPr lang="en-US" altLang="ja-JP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NET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を計算して</a:t>
            </a:r>
            <a:r>
              <a:rPr lang="ja-JP" altLang="en-US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順位を付けなさい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。</a:t>
            </a: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ゴルフの順位は</a:t>
            </a: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NET</a:t>
            </a: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の値が小さいほど上に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なります。</a:t>
            </a: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補足：　</a:t>
            </a:r>
            <a:r>
              <a:rPr lang="en-US" altLang="ja-JP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GROSS =OUT+IN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　　　　　</a:t>
            </a:r>
            <a:r>
              <a:rPr lang="en-US" altLang="ja-JP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NET=GROSS-HDC</a:t>
            </a:r>
          </a:p>
        </xdr:txBody>
      </xdr:sp>
      <xdr:sp macro="" textlink="">
        <xdr:nvSpPr>
          <xdr:cNvPr id="4102" name="AutoShape 6">
            <a:hlinkClick xmlns:r="http://schemas.openxmlformats.org/officeDocument/2006/relationships" r:id="rId1"/>
          </xdr:cNvPr>
          <xdr:cNvSpPr>
            <a:spLocks noChangeArrowheads="1"/>
          </xdr:cNvSpPr>
        </xdr:nvSpPr>
        <xdr:spPr bwMode="auto">
          <a:xfrm>
            <a:off x="794" y="314"/>
            <a:ext cx="63" cy="35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sng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  <xdr:twoCellAnchor>
    <xdr:from>
      <xdr:col>3</xdr:col>
      <xdr:colOff>447673</xdr:colOff>
      <xdr:row>45</xdr:row>
      <xdr:rowOff>28575</xdr:rowOff>
    </xdr:from>
    <xdr:to>
      <xdr:col>4</xdr:col>
      <xdr:colOff>608114</xdr:colOff>
      <xdr:row>46</xdr:row>
      <xdr:rowOff>133350</xdr:rowOff>
    </xdr:to>
    <xdr:sp macro="" textlink="">
      <xdr:nvSpPr>
        <xdr:cNvPr id="4104" name="AutoShape 8"/>
        <xdr:cNvSpPr>
          <a:spLocks noChangeArrowheads="1"/>
        </xdr:cNvSpPr>
      </xdr:nvSpPr>
      <xdr:spPr bwMode="auto">
        <a:xfrm>
          <a:off x="2505073" y="7896225"/>
          <a:ext cx="846241" cy="276225"/>
        </a:xfrm>
        <a:prstGeom prst="wedgeRectCallout">
          <a:avLst>
            <a:gd name="adj1" fmla="val 8750"/>
            <a:gd name="adj2" fmla="val -1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ゴシック" pitchFamily="49" charset="-128"/>
              <a:ea typeface="ＭＳ ゴシック" pitchFamily="49" charset="-128"/>
            </a:rPr>
            <a:t>=C44+D44</a:t>
          </a:r>
        </a:p>
      </xdr:txBody>
    </xdr:sp>
    <xdr:clientData/>
  </xdr:twoCellAnchor>
  <xdr:twoCellAnchor>
    <xdr:from>
      <xdr:col>5</xdr:col>
      <xdr:colOff>314325</xdr:colOff>
      <xdr:row>45</xdr:row>
      <xdr:rowOff>28575</xdr:rowOff>
    </xdr:from>
    <xdr:to>
      <xdr:col>6</xdr:col>
      <xdr:colOff>411299</xdr:colOff>
      <xdr:row>46</xdr:row>
      <xdr:rowOff>133350</xdr:rowOff>
    </xdr:to>
    <xdr:sp macro="" textlink="">
      <xdr:nvSpPr>
        <xdr:cNvPr id="4105" name="AutoShape 9"/>
        <xdr:cNvSpPr>
          <a:spLocks noChangeArrowheads="1"/>
        </xdr:cNvSpPr>
      </xdr:nvSpPr>
      <xdr:spPr bwMode="auto">
        <a:xfrm>
          <a:off x="3743325" y="7896225"/>
          <a:ext cx="782774" cy="276225"/>
        </a:xfrm>
        <a:prstGeom prst="wedgeRectCallout">
          <a:avLst>
            <a:gd name="adj1" fmla="val 13514"/>
            <a:gd name="adj2" fmla="val -1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ゴシック" pitchFamily="49" charset="-128"/>
              <a:ea typeface="ＭＳ ゴシック" pitchFamily="49" charset="-128"/>
            </a:rPr>
            <a:t>=E44-F44</a:t>
          </a:r>
        </a:p>
      </xdr:txBody>
    </xdr:sp>
    <xdr:clientData/>
  </xdr:twoCellAnchor>
  <xdr:twoCellAnchor>
    <xdr:from>
      <xdr:col>5</xdr:col>
      <xdr:colOff>304800</xdr:colOff>
      <xdr:row>46</xdr:row>
      <xdr:rowOff>161925</xdr:rowOff>
    </xdr:from>
    <xdr:to>
      <xdr:col>8</xdr:col>
      <xdr:colOff>161926</xdr:colOff>
      <xdr:row>48</xdr:row>
      <xdr:rowOff>95250</xdr:rowOff>
    </xdr:to>
    <xdr:sp macro="" textlink="">
      <xdr:nvSpPr>
        <xdr:cNvPr id="4108" name="AutoShape 12"/>
        <xdr:cNvSpPr>
          <a:spLocks noChangeArrowheads="1"/>
        </xdr:cNvSpPr>
      </xdr:nvSpPr>
      <xdr:spPr bwMode="auto">
        <a:xfrm>
          <a:off x="3733800" y="8201025"/>
          <a:ext cx="1914526" cy="276225"/>
        </a:xfrm>
        <a:prstGeom prst="wedgeRectCallout">
          <a:avLst>
            <a:gd name="adj1" fmla="val 17338"/>
            <a:gd name="adj2" fmla="val -278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ゴシック" pitchFamily="49" charset="-128"/>
              <a:ea typeface="ＭＳ ゴシック" pitchFamily="49" charset="-128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</a:rPr>
            <a:t>RANK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ゴシック" pitchFamily="49" charset="-128"/>
              <a:ea typeface="ＭＳ ゴシック" pitchFamily="49" charset="-128"/>
            </a:rPr>
            <a:t>(G44,$G$44:$G$57,1)</a:t>
          </a:r>
        </a:p>
      </xdr:txBody>
    </xdr:sp>
    <xdr:clientData/>
  </xdr:twoCellAnchor>
  <xdr:twoCellAnchor editAs="oneCell">
    <xdr:from>
      <xdr:col>1</xdr:col>
      <xdr:colOff>495300</xdr:colOff>
      <xdr:row>48</xdr:row>
      <xdr:rowOff>95250</xdr:rowOff>
    </xdr:from>
    <xdr:to>
      <xdr:col>8</xdr:col>
      <xdr:colOff>200025</xdr:colOff>
      <xdr:row>63</xdr:row>
      <xdr:rowOff>47625</xdr:rowOff>
    </xdr:to>
    <xdr:pic>
      <xdr:nvPicPr>
        <xdr:cNvPr id="410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477250"/>
          <a:ext cx="4505325" cy="2543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2724150</xdr:colOff>
      <xdr:row>14</xdr:row>
      <xdr:rowOff>38100</xdr:rowOff>
    </xdr:from>
    <xdr:to>
      <xdr:col>7</xdr:col>
      <xdr:colOff>38100</xdr:colOff>
      <xdr:row>22</xdr:row>
      <xdr:rowOff>114300</xdr:rowOff>
    </xdr:to>
    <xdr:grpSp>
      <xdr:nvGrpSpPr>
        <xdr:cNvPr id="5126" name="Group 6"/>
        <xdr:cNvGrpSpPr>
          <a:grpSpLocks/>
        </xdr:cNvGrpSpPr>
      </xdr:nvGrpSpPr>
      <xdr:grpSpPr bwMode="auto">
        <a:xfrm>
          <a:off x="2635250" y="2482850"/>
          <a:ext cx="3695700" cy="1397000"/>
          <a:chOff x="430" y="272"/>
          <a:chExt cx="452" cy="152"/>
        </a:xfrm>
      </xdr:grpSpPr>
      <xdr:sp macro="" textlink="">
        <xdr:nvSpPr>
          <xdr:cNvPr id="5123" name="AutoShape 3"/>
          <xdr:cNvSpPr>
            <a:spLocks noChangeArrowheads="1"/>
          </xdr:cNvSpPr>
        </xdr:nvSpPr>
        <xdr:spPr bwMode="auto">
          <a:xfrm>
            <a:off x="430" y="272"/>
            <a:ext cx="452" cy="152"/>
          </a:xfrm>
          <a:prstGeom prst="roundRect">
            <a:avLst>
              <a:gd name="adj" fmla="val 10458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round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72000" tIns="82800" rIns="90000" bIns="46800" anchor="t" upright="1"/>
          <a:lstStyle/>
          <a:p>
            <a:pPr algn="l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以下の点に留意して計算式を入力し、上の表を完成させて下さい。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・「金額（＄）」と「金額（￥）」の項目は、セル</a:t>
            </a: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Ｅ６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および</a:t>
            </a: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Ｆ６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に計算式を入力し、それをコピー。</a:t>
            </a: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・「金額（￥）」の項目は、関数を使って</a:t>
            </a:r>
            <a:r>
              <a:rPr lang="ja-JP" altLang="en-US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小数部分を切り捨てる</a:t>
            </a:r>
            <a:r>
              <a:rPr lang="en-US" altLang="ja-JP" sz="1100" b="0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.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（　</a:t>
            </a: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INT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関数を使用　）</a:t>
            </a:r>
          </a:p>
        </xdr:txBody>
      </xdr:sp>
      <xdr:sp macro="" textlink="">
        <xdr:nvSpPr>
          <xdr:cNvPr id="5122" name="AutoShape 2">
            <a:hlinkClick xmlns:r="http://schemas.openxmlformats.org/officeDocument/2006/relationships" r:id="rId1"/>
          </xdr:cNvPr>
          <xdr:cNvSpPr>
            <a:spLocks noChangeArrowheads="1"/>
          </xdr:cNvSpPr>
        </xdr:nvSpPr>
        <xdr:spPr bwMode="auto">
          <a:xfrm>
            <a:off x="751" y="380"/>
            <a:ext cx="87" cy="40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  <xdr:twoCellAnchor>
    <xdr:from>
      <xdr:col>2</xdr:col>
      <xdr:colOff>361950</xdr:colOff>
      <xdr:row>44</xdr:row>
      <xdr:rowOff>142875</xdr:rowOff>
    </xdr:from>
    <xdr:to>
      <xdr:col>3</xdr:col>
      <xdr:colOff>606266</xdr:colOff>
      <xdr:row>46</xdr:row>
      <xdr:rowOff>76200</xdr:rowOff>
    </xdr:to>
    <xdr:sp macro="" textlink="">
      <xdr:nvSpPr>
        <xdr:cNvPr id="5127" name="AutoShape 7"/>
        <xdr:cNvSpPr>
          <a:spLocks noChangeArrowheads="1"/>
        </xdr:cNvSpPr>
      </xdr:nvSpPr>
      <xdr:spPr bwMode="auto">
        <a:xfrm>
          <a:off x="3924300" y="7943850"/>
          <a:ext cx="930116" cy="285750"/>
        </a:xfrm>
        <a:prstGeom prst="wedgeRectCallout">
          <a:avLst>
            <a:gd name="adj1" fmla="val 79032"/>
            <a:gd name="adj2" fmla="val -67394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=C45*D45</a:t>
          </a:r>
        </a:p>
      </xdr:txBody>
    </xdr:sp>
    <xdr:clientData/>
  </xdr:twoCellAnchor>
  <xdr:twoCellAnchor>
    <xdr:from>
      <xdr:col>2</xdr:col>
      <xdr:colOff>47625</xdr:colOff>
      <xdr:row>47</xdr:row>
      <xdr:rowOff>57150</xdr:rowOff>
    </xdr:from>
    <xdr:to>
      <xdr:col>3</xdr:col>
      <xdr:colOff>531971</xdr:colOff>
      <xdr:row>49</xdr:row>
      <xdr:rowOff>0</xdr:rowOff>
    </xdr:to>
    <xdr:sp macro="" textlink="">
      <xdr:nvSpPr>
        <xdr:cNvPr id="5128" name="AutoShape 8"/>
        <xdr:cNvSpPr>
          <a:spLocks noChangeArrowheads="1"/>
        </xdr:cNvSpPr>
      </xdr:nvSpPr>
      <xdr:spPr bwMode="auto">
        <a:xfrm>
          <a:off x="3609975" y="8382000"/>
          <a:ext cx="1170146" cy="285750"/>
        </a:xfrm>
        <a:prstGeom prst="wedgeRectCallout">
          <a:avLst>
            <a:gd name="adj1" fmla="val 138889"/>
            <a:gd name="adj2" fmla="val -219565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INT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(E45*$E$3)</a:t>
          </a:r>
        </a:p>
      </xdr:txBody>
    </xdr:sp>
    <xdr:clientData/>
  </xdr:twoCellAnchor>
  <xdr:twoCellAnchor>
    <xdr:from>
      <xdr:col>3</xdr:col>
      <xdr:colOff>333375</xdr:colOff>
      <xdr:row>51</xdr:row>
      <xdr:rowOff>28575</xdr:rowOff>
    </xdr:from>
    <xdr:to>
      <xdr:col>5</xdr:col>
      <xdr:colOff>161925</xdr:colOff>
      <xdr:row>52</xdr:row>
      <xdr:rowOff>133350</xdr:rowOff>
    </xdr:to>
    <xdr:sp macro="" textlink="">
      <xdr:nvSpPr>
        <xdr:cNvPr id="5129" name="AutoShape 9"/>
        <xdr:cNvSpPr>
          <a:spLocks noChangeArrowheads="1"/>
        </xdr:cNvSpPr>
      </xdr:nvSpPr>
      <xdr:spPr bwMode="auto">
        <a:xfrm>
          <a:off x="4581525" y="9067800"/>
          <a:ext cx="1200150" cy="285750"/>
        </a:xfrm>
        <a:prstGeom prst="wedgeRectCallout">
          <a:avLst>
            <a:gd name="adj1" fmla="val 49206"/>
            <a:gd name="adj2" fmla="val -87394"/>
          </a:avLst>
        </a:prstGeom>
        <a:solidFill>
          <a:srgbClr val="DDFFDD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=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SUM</a:t>
          </a:r>
          <a:r>
            <a:rPr lang="en-US" altLang="ja-JP" sz="1100" b="0" i="0" u="none" strike="noStrike" baseline="0">
              <a:solidFill>
                <a:srgbClr val="0000FF"/>
              </a:solidFill>
              <a:latin typeface="ＭＳ Ｐゴシック"/>
              <a:ea typeface="ＭＳ Ｐゴシック"/>
            </a:rPr>
            <a:t>(F45:F50)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34</xdr:row>
      <xdr:rowOff>152400</xdr:rowOff>
    </xdr:from>
    <xdr:to>
      <xdr:col>7</xdr:col>
      <xdr:colOff>581025</xdr:colOff>
      <xdr:row>38</xdr:row>
      <xdr:rowOff>161925</xdr:rowOff>
    </xdr:to>
    <xdr:sp macro="" textlink="">
      <xdr:nvSpPr>
        <xdr:cNvPr id="8194" name="AutoShape 2"/>
        <xdr:cNvSpPr>
          <a:spLocks noChangeArrowheads="1"/>
        </xdr:cNvSpPr>
      </xdr:nvSpPr>
      <xdr:spPr bwMode="auto">
        <a:xfrm>
          <a:off x="3990975" y="7267575"/>
          <a:ext cx="2324100" cy="1019175"/>
        </a:xfrm>
        <a:prstGeom prst="wedgeRoundRectCallout">
          <a:avLst>
            <a:gd name="adj1" fmla="val -43750"/>
            <a:gd name="adj2" fmla="val 7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ＰＨＯＮＥＴＩＣ関数を使用すると簡単ですよ。</a:t>
          </a:r>
        </a:p>
      </xdr:txBody>
    </xdr:sp>
    <xdr:clientData/>
  </xdr:twoCellAnchor>
  <xdr:twoCellAnchor>
    <xdr:from>
      <xdr:col>7</xdr:col>
      <xdr:colOff>9525</xdr:colOff>
      <xdr:row>7</xdr:row>
      <xdr:rowOff>0</xdr:rowOff>
    </xdr:from>
    <xdr:to>
      <xdr:col>8</xdr:col>
      <xdr:colOff>152400</xdr:colOff>
      <xdr:row>7</xdr:row>
      <xdr:rowOff>0</xdr:rowOff>
    </xdr:to>
    <xdr:sp macro="" textlink="">
      <xdr:nvSpPr>
        <xdr:cNvPr id="8195" name="AutoShape 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5743575" y="1609725"/>
          <a:ext cx="828675" cy="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次へ</a:t>
          </a:r>
        </a:p>
      </xdr:txBody>
    </xdr:sp>
    <xdr:clientData/>
  </xdr:twoCellAnchor>
  <xdr:twoCellAnchor>
    <xdr:from>
      <xdr:col>4</xdr:col>
      <xdr:colOff>571500</xdr:colOff>
      <xdr:row>3</xdr:row>
      <xdr:rowOff>76200</xdr:rowOff>
    </xdr:from>
    <xdr:to>
      <xdr:col>9</xdr:col>
      <xdr:colOff>47625</xdr:colOff>
      <xdr:row>8</xdr:row>
      <xdr:rowOff>228600</xdr:rowOff>
    </xdr:to>
    <xdr:grpSp>
      <xdr:nvGrpSpPr>
        <xdr:cNvPr id="8219" name="Group 27"/>
        <xdr:cNvGrpSpPr>
          <a:grpSpLocks/>
        </xdr:cNvGrpSpPr>
      </xdr:nvGrpSpPr>
      <xdr:grpSpPr bwMode="auto">
        <a:xfrm>
          <a:off x="3943350" y="577850"/>
          <a:ext cx="2619375" cy="1498600"/>
          <a:chOff x="532" y="63"/>
          <a:chExt cx="305" cy="158"/>
        </a:xfrm>
      </xdr:grpSpPr>
      <xdr:sp macro="" textlink="">
        <xdr:nvSpPr>
          <xdr:cNvPr id="8193" name="Text Box 1"/>
          <xdr:cNvSpPr txBox="1">
            <a:spLocks noChangeArrowheads="1"/>
          </xdr:cNvSpPr>
        </xdr:nvSpPr>
        <xdr:spPr bwMode="auto">
          <a:xfrm>
            <a:off x="532" y="63"/>
            <a:ext cx="305" cy="15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808080" mc:Ignorable="a14" a14:legacySpreadsheetColorIndex="23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72000" tIns="82800" rIns="90000" bIns="46800" anchor="t" upright="1"/>
          <a:lstStyle/>
          <a:p>
            <a:pPr algn="l" rtl="0">
              <a:lnSpc>
                <a:spcPts val="14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4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セル</a:t>
            </a:r>
            <a:r>
              <a:rPr lang="ja-JP" altLang="en-US" sz="1200" b="1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Ｄ５：Ｄ１</a:t>
            </a:r>
            <a:r>
              <a:rPr lang="en-US" altLang="ja-JP" sz="1200" b="1" i="0" u="none" strike="noStrike" baseline="0">
                <a:solidFill>
                  <a:srgbClr val="0000FF"/>
                </a:solidFill>
                <a:latin typeface="ＭＳ Ｐゴシック"/>
                <a:ea typeface="ＭＳ Ｐゴシック"/>
              </a:rPr>
              <a:t>4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に漢字の読みを表示して下さい。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3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ＰＨＯＮＥＴＩＣ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関数を使います。</a:t>
            </a:r>
          </a:p>
        </xdr:txBody>
      </xdr:sp>
      <xdr:sp macro="" textlink="">
        <xdr:nvSpPr>
          <xdr:cNvPr id="8218" name="AutoShape 26">
            <a:hlinkClick xmlns:r="http://schemas.openxmlformats.org/officeDocument/2006/relationships" r:id="rId2"/>
          </xdr:cNvPr>
          <xdr:cNvSpPr>
            <a:spLocks noChangeArrowheads="1"/>
          </xdr:cNvSpPr>
        </xdr:nvSpPr>
        <xdr:spPr bwMode="auto">
          <a:xfrm>
            <a:off x="750" y="172"/>
            <a:ext cx="67" cy="35"/>
          </a:xfrm>
          <a:prstGeom prst="bevel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次へ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7:E58"/>
  <sheetViews>
    <sheetView showGridLines="0" topLeftCell="A37" zoomScaleNormal="100" workbookViewId="0">
      <selection activeCell="E43" sqref="E43"/>
    </sheetView>
  </sheetViews>
  <sheetFormatPr defaultColWidth="9" defaultRowHeight="13" x14ac:dyDescent="0.2"/>
  <cols>
    <col min="1" max="1" width="2.90625" style="72" customWidth="1"/>
    <col min="2" max="2" width="3.7265625" style="72" customWidth="1"/>
    <col min="3" max="3" width="6.7265625" style="72" customWidth="1"/>
    <col min="4" max="4" width="55.26953125" style="72" customWidth="1"/>
    <col min="5" max="16384" width="9" style="72"/>
  </cols>
  <sheetData>
    <row r="7" spans="2:4" ht="16.5" x14ac:dyDescent="0.25">
      <c r="B7" s="122" t="s">
        <v>92</v>
      </c>
      <c r="C7" s="123"/>
      <c r="D7" s="123"/>
    </row>
    <row r="8" spans="2:4" ht="16.5" x14ac:dyDescent="0.25">
      <c r="B8" s="122"/>
      <c r="C8" s="135" t="s">
        <v>131</v>
      </c>
      <c r="D8" s="135"/>
    </row>
    <row r="9" spans="2:4" ht="16.5" x14ac:dyDescent="0.25">
      <c r="B9" s="124"/>
      <c r="C9" s="136"/>
      <c r="D9" s="136"/>
    </row>
    <row r="10" spans="2:4" x14ac:dyDescent="0.2">
      <c r="B10" s="125"/>
      <c r="C10" s="126" t="s">
        <v>93</v>
      </c>
      <c r="D10" s="127" t="s">
        <v>129</v>
      </c>
    </row>
    <row r="11" spans="2:4" ht="37" customHeight="1" x14ac:dyDescent="0.2">
      <c r="B11" s="128"/>
      <c r="C11" s="129" t="s">
        <v>94</v>
      </c>
      <c r="D11" s="130" t="s">
        <v>179</v>
      </c>
    </row>
    <row r="14" spans="2:4" ht="16.5" x14ac:dyDescent="0.25">
      <c r="B14" s="122" t="s">
        <v>95</v>
      </c>
      <c r="C14" s="123"/>
      <c r="D14" s="123"/>
    </row>
    <row r="15" spans="2:4" ht="16.5" x14ac:dyDescent="0.25">
      <c r="B15" s="122"/>
      <c r="C15" s="135" t="s">
        <v>133</v>
      </c>
      <c r="D15" s="135"/>
    </row>
    <row r="16" spans="2:4" ht="16.5" x14ac:dyDescent="0.25">
      <c r="B16" s="124"/>
      <c r="C16" s="136"/>
      <c r="D16" s="136"/>
    </row>
    <row r="17" spans="2:4" x14ac:dyDescent="0.2">
      <c r="B17" s="125"/>
      <c r="C17" s="126" t="s">
        <v>93</v>
      </c>
      <c r="D17" s="127" t="s">
        <v>130</v>
      </c>
    </row>
    <row r="18" spans="2:4" ht="33" customHeight="1" x14ac:dyDescent="0.2">
      <c r="B18" s="128"/>
      <c r="C18" s="129" t="s">
        <v>94</v>
      </c>
      <c r="D18" s="130" t="s">
        <v>178</v>
      </c>
    </row>
    <row r="21" spans="2:4" ht="16.5" x14ac:dyDescent="0.25">
      <c r="B21" s="122" t="s">
        <v>96</v>
      </c>
      <c r="C21" s="123"/>
      <c r="D21" s="123"/>
    </row>
    <row r="22" spans="2:4" ht="16.5" x14ac:dyDescent="0.25">
      <c r="B22" s="122"/>
      <c r="C22" s="135" t="s">
        <v>128</v>
      </c>
      <c r="D22" s="135"/>
    </row>
    <row r="23" spans="2:4" x14ac:dyDescent="0.2">
      <c r="B23" s="131"/>
      <c r="C23" s="132" t="s">
        <v>93</v>
      </c>
      <c r="D23" s="133" t="s">
        <v>97</v>
      </c>
    </row>
    <row r="24" spans="2:4" ht="62.25" customHeight="1" x14ac:dyDescent="0.2">
      <c r="B24" s="128"/>
      <c r="C24" s="129" t="s">
        <v>94</v>
      </c>
      <c r="D24" s="130" t="s">
        <v>134</v>
      </c>
    </row>
    <row r="26" spans="2:4" ht="16.5" x14ac:dyDescent="0.25">
      <c r="B26" s="122" t="s">
        <v>98</v>
      </c>
      <c r="C26" s="123"/>
      <c r="D26" s="123"/>
    </row>
    <row r="27" spans="2:4" ht="16.5" x14ac:dyDescent="0.25">
      <c r="B27" s="122"/>
      <c r="C27" s="135" t="s">
        <v>132</v>
      </c>
      <c r="D27" s="135"/>
    </row>
    <row r="28" spans="2:4" x14ac:dyDescent="0.2">
      <c r="B28" s="131"/>
      <c r="C28" s="132" t="s">
        <v>93</v>
      </c>
      <c r="D28" s="133" t="s">
        <v>99</v>
      </c>
    </row>
    <row r="29" spans="2:4" ht="147" customHeight="1" x14ac:dyDescent="0.2">
      <c r="B29" s="128"/>
      <c r="C29" s="129" t="s">
        <v>94</v>
      </c>
      <c r="D29" s="134" t="s">
        <v>177</v>
      </c>
    </row>
    <row r="34" spans="2:4" ht="16.5" x14ac:dyDescent="0.25">
      <c r="B34" s="122" t="s">
        <v>100</v>
      </c>
      <c r="C34" s="123"/>
      <c r="D34" s="123"/>
    </row>
    <row r="35" spans="2:4" ht="16.5" x14ac:dyDescent="0.25">
      <c r="B35" s="122"/>
      <c r="C35" s="135" t="s">
        <v>192</v>
      </c>
      <c r="D35" s="135"/>
    </row>
    <row r="36" spans="2:4" x14ac:dyDescent="0.2">
      <c r="B36" s="131"/>
      <c r="C36" s="132" t="s">
        <v>93</v>
      </c>
      <c r="D36" s="133" t="s">
        <v>101</v>
      </c>
    </row>
    <row r="37" spans="2:4" ht="36.75" customHeight="1" x14ac:dyDescent="0.2">
      <c r="B37" s="128"/>
      <c r="C37" s="129" t="s">
        <v>94</v>
      </c>
      <c r="D37" s="134" t="s">
        <v>176</v>
      </c>
    </row>
    <row r="40" spans="2:4" s="123" customFormat="1" ht="16.5" x14ac:dyDescent="0.25">
      <c r="B40" s="122"/>
    </row>
    <row r="41" spans="2:4" s="123" customFormat="1" ht="16.5" x14ac:dyDescent="0.25">
      <c r="B41" s="122"/>
      <c r="C41" s="135"/>
      <c r="D41" s="135"/>
    </row>
    <row r="42" spans="2:4" s="123" customFormat="1" x14ac:dyDescent="0.2">
      <c r="B42" s="155"/>
      <c r="C42" s="126"/>
      <c r="D42" s="156"/>
    </row>
    <row r="43" spans="2:4" s="123" customFormat="1" ht="174" customHeight="1" x14ac:dyDescent="0.2">
      <c r="C43" s="126"/>
      <c r="D43" s="157"/>
    </row>
    <row r="50" spans="3:5" ht="19.5" x14ac:dyDescent="0.2">
      <c r="C50" s="72" ph="1"/>
      <c r="E50" s="72" ph="1"/>
    </row>
    <row r="51" spans="3:5" ht="19.5" x14ac:dyDescent="0.2">
      <c r="C51" s="72" ph="1"/>
      <c r="E51" s="72" ph="1"/>
    </row>
    <row r="52" spans="3:5" ht="19.5" x14ac:dyDescent="0.2">
      <c r="C52" s="72" ph="1"/>
      <c r="E52" s="72" ph="1"/>
    </row>
    <row r="53" spans="3:5" ht="19.5" x14ac:dyDescent="0.2">
      <c r="C53" s="72" ph="1"/>
      <c r="E53" s="72" ph="1"/>
    </row>
    <row r="54" spans="3:5" ht="19.5" x14ac:dyDescent="0.2">
      <c r="C54" s="72" ph="1"/>
      <c r="E54" s="72" ph="1"/>
    </row>
    <row r="55" spans="3:5" ht="19.5" x14ac:dyDescent="0.2">
      <c r="C55" s="72" ph="1"/>
      <c r="E55" s="72" ph="1"/>
    </row>
    <row r="56" spans="3:5" ht="19.5" x14ac:dyDescent="0.2">
      <c r="C56" s="72" ph="1"/>
      <c r="E56" s="72" ph="1"/>
    </row>
    <row r="57" spans="3:5" ht="19.5" x14ac:dyDescent="0.2">
      <c r="C57" s="72" ph="1"/>
      <c r="E57" s="72" ph="1"/>
    </row>
    <row r="58" spans="3:5" ht="19.5" x14ac:dyDescent="0.2">
      <c r="C58" s="72" ph="1"/>
      <c r="E58" s="72" ph="1"/>
    </row>
  </sheetData>
  <mergeCells count="6">
    <mergeCell ref="C41:D41"/>
    <mergeCell ref="C35:D35"/>
    <mergeCell ref="C8:D9"/>
    <mergeCell ref="C15:D16"/>
    <mergeCell ref="C22:D22"/>
    <mergeCell ref="C27:D27"/>
  </mergeCells>
  <phoneticPr fontId="2"/>
  <pageMargins left="0.78740157480314965" right="0.78740157480314965" top="0.98425196850393704" bottom="0.98425196850393704" header="0.51181102362204722" footer="0.51181102362204722"/>
  <pageSetup paperSize="9" scale="54" orientation="landscape" blackAndWhite="1" horizontalDpi="4294967292" verticalDpi="4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7"/>
  <sheetViews>
    <sheetView showGridLines="0" workbookViewId="0"/>
  </sheetViews>
  <sheetFormatPr defaultRowHeight="13" x14ac:dyDescent="0.2"/>
  <cols>
    <col min="1" max="1" width="12.90625" customWidth="1"/>
    <col min="2" max="13" width="5.26953125" customWidth="1"/>
  </cols>
  <sheetData>
    <row r="1" spans="1:14" ht="29.25" customHeight="1" x14ac:dyDescent="0.25">
      <c r="A1" s="38" t="s">
        <v>102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3" spans="1:14" s="39" customFormat="1" x14ac:dyDescent="0.2">
      <c r="B3" s="40" t="s">
        <v>103</v>
      </c>
      <c r="C3" s="40" t="s">
        <v>104</v>
      </c>
      <c r="D3" s="40" t="s">
        <v>105</v>
      </c>
      <c r="E3" s="40" t="s">
        <v>106</v>
      </c>
      <c r="F3" s="40" t="s">
        <v>107</v>
      </c>
      <c r="G3" s="40" t="s">
        <v>108</v>
      </c>
      <c r="H3" s="40" t="s">
        <v>109</v>
      </c>
      <c r="I3" s="40" t="s">
        <v>110</v>
      </c>
      <c r="J3" s="40" t="s">
        <v>111</v>
      </c>
      <c r="K3" s="40" t="s">
        <v>112</v>
      </c>
      <c r="L3" s="40" t="s">
        <v>113</v>
      </c>
      <c r="M3" s="40" t="s">
        <v>114</v>
      </c>
      <c r="N3" s="40" t="s">
        <v>115</v>
      </c>
    </row>
    <row r="4" spans="1:14" x14ac:dyDescent="0.2">
      <c r="A4" s="41" t="s">
        <v>116</v>
      </c>
      <c r="B4" s="42">
        <v>5.2</v>
      </c>
      <c r="C4" s="42">
        <v>5.6</v>
      </c>
      <c r="D4" s="42">
        <v>8.5</v>
      </c>
      <c r="E4" s="42">
        <v>14.1</v>
      </c>
      <c r="F4" s="42">
        <v>18.600000000000001</v>
      </c>
      <c r="G4" s="42">
        <v>21.7</v>
      </c>
      <c r="H4" s="42">
        <v>25.2</v>
      </c>
      <c r="I4" s="42">
        <v>27.1</v>
      </c>
      <c r="J4" s="42">
        <v>23.2</v>
      </c>
      <c r="K4" s="42">
        <v>17.600000000000001</v>
      </c>
      <c r="L4" s="42">
        <v>12.6</v>
      </c>
      <c r="M4" s="42">
        <v>7.9</v>
      </c>
      <c r="N4" s="43">
        <f t="shared" ref="N4:N9" si="0">AVERAGE(B4:M4)</f>
        <v>15.608333333333333</v>
      </c>
    </row>
    <row r="5" spans="1:14" x14ac:dyDescent="0.2">
      <c r="A5" s="41" t="s">
        <v>117</v>
      </c>
      <c r="B5" s="43">
        <v>26.5</v>
      </c>
      <c r="C5" s="43">
        <v>28.1</v>
      </c>
      <c r="D5" s="43">
        <v>29.4</v>
      </c>
      <c r="E5" s="43">
        <v>30.5</v>
      </c>
      <c r="F5" s="43">
        <v>29.8</v>
      </c>
      <c r="G5" s="43">
        <v>29.3</v>
      </c>
      <c r="H5" s="43">
        <v>28.9</v>
      </c>
      <c r="I5" s="43">
        <v>28.7</v>
      </c>
      <c r="J5" s="43">
        <v>28.4</v>
      </c>
      <c r="K5" s="43">
        <v>28.2</v>
      </c>
      <c r="L5" s="43">
        <v>27.4</v>
      </c>
      <c r="M5" s="43">
        <v>26.1</v>
      </c>
      <c r="N5" s="43">
        <f t="shared" si="0"/>
        <v>28.441666666666666</v>
      </c>
    </row>
    <row r="6" spans="1:14" x14ac:dyDescent="0.2">
      <c r="A6" s="41" t="s">
        <v>118</v>
      </c>
      <c r="B6" s="43">
        <v>25.7</v>
      </c>
      <c r="C6" s="43">
        <v>26.3</v>
      </c>
      <c r="D6" s="43">
        <v>26.8</v>
      </c>
      <c r="E6" s="43">
        <v>27.1</v>
      </c>
      <c r="F6" s="43">
        <v>27.4</v>
      </c>
      <c r="G6" s="43">
        <v>27.3</v>
      </c>
      <c r="H6" s="43">
        <v>27</v>
      </c>
      <c r="I6" s="43">
        <v>26.9</v>
      </c>
      <c r="J6" s="43">
        <v>26.8</v>
      </c>
      <c r="K6" s="43">
        <v>26.7</v>
      </c>
      <c r="L6" s="43">
        <v>26.2</v>
      </c>
      <c r="M6" s="43">
        <v>25.7</v>
      </c>
      <c r="N6" s="43">
        <f t="shared" si="0"/>
        <v>26.658333333333335</v>
      </c>
    </row>
    <row r="7" spans="1:14" x14ac:dyDescent="0.2">
      <c r="A7" s="41" t="s">
        <v>119</v>
      </c>
      <c r="B7" s="43">
        <v>-3</v>
      </c>
      <c r="C7" s="43">
        <v>-1.4</v>
      </c>
      <c r="D7" s="43">
        <v>3.9</v>
      </c>
      <c r="E7" s="43">
        <v>10.4</v>
      </c>
      <c r="F7" s="43">
        <v>15.8</v>
      </c>
      <c r="G7" s="43">
        <v>20</v>
      </c>
      <c r="H7" s="43">
        <v>23.7</v>
      </c>
      <c r="I7" s="43">
        <v>24.8</v>
      </c>
      <c r="J7" s="43">
        <v>20.5</v>
      </c>
      <c r="K7" s="43">
        <v>14.6</v>
      </c>
      <c r="L7" s="43">
        <v>7</v>
      </c>
      <c r="M7" s="43">
        <v>0.1</v>
      </c>
      <c r="N7" s="43">
        <f t="shared" si="0"/>
        <v>11.366666666666667</v>
      </c>
    </row>
    <row r="8" spans="1:14" x14ac:dyDescent="0.2">
      <c r="A8" s="41" t="s">
        <v>120</v>
      </c>
      <c r="B8" s="43">
        <v>15</v>
      </c>
      <c r="C8" s="43">
        <v>15.4</v>
      </c>
      <c r="D8" s="43">
        <v>17.7</v>
      </c>
      <c r="E8" s="43">
        <v>21.4</v>
      </c>
      <c r="F8" s="43">
        <v>24.9</v>
      </c>
      <c r="G8" s="43">
        <v>26.9</v>
      </c>
      <c r="H8" s="43">
        <v>28.9</v>
      </c>
      <c r="I8" s="43">
        <v>28.8</v>
      </c>
      <c r="J8" s="43">
        <v>27.1</v>
      </c>
      <c r="K8" s="43">
        <v>23.9</v>
      </c>
      <c r="L8" s="43">
        <v>20.8</v>
      </c>
      <c r="M8" s="43">
        <v>17.2</v>
      </c>
      <c r="N8" s="43">
        <f t="shared" si="0"/>
        <v>22.333333333333339</v>
      </c>
    </row>
    <row r="9" spans="1:14" x14ac:dyDescent="0.2">
      <c r="A9" s="41" t="s">
        <v>121</v>
      </c>
      <c r="B9" s="43">
        <v>15.8</v>
      </c>
      <c r="C9" s="43">
        <v>15.9</v>
      </c>
      <c r="D9" s="43">
        <v>18.5</v>
      </c>
      <c r="E9" s="43">
        <v>22.1</v>
      </c>
      <c r="F9" s="43">
        <v>25.9</v>
      </c>
      <c r="G9" s="43">
        <v>27.8</v>
      </c>
      <c r="H9" s="43">
        <v>28.8</v>
      </c>
      <c r="I9" s="43">
        <v>28.4</v>
      </c>
      <c r="J9" s="43">
        <v>27.6</v>
      </c>
      <c r="K9" s="43">
        <v>25.2</v>
      </c>
      <c r="L9" s="43">
        <v>21.4</v>
      </c>
      <c r="M9" s="43">
        <v>17.600000000000001</v>
      </c>
      <c r="N9" s="43">
        <f t="shared" si="0"/>
        <v>22.916666666666668</v>
      </c>
    </row>
    <row r="11" spans="1:14" ht="13.5" thickBot="1" x14ac:dyDescent="0.25">
      <c r="A11" s="39"/>
      <c r="B11" s="105" t="s">
        <v>122</v>
      </c>
      <c r="C11" s="105" t="s">
        <v>123</v>
      </c>
      <c r="D11" s="105" t="s">
        <v>124</v>
      </c>
      <c r="E11" s="105" t="s">
        <v>125</v>
      </c>
    </row>
    <row r="12" spans="1:14" ht="13.5" thickTop="1" x14ac:dyDescent="0.2">
      <c r="A12" s="104" t="s">
        <v>116</v>
      </c>
      <c r="B12" s="106"/>
      <c r="C12" s="107"/>
      <c r="D12" s="107"/>
      <c r="E12" s="108"/>
    </row>
    <row r="13" spans="1:14" x14ac:dyDescent="0.2">
      <c r="A13" s="104" t="s">
        <v>117</v>
      </c>
      <c r="B13" s="109"/>
      <c r="C13" s="110"/>
      <c r="D13" s="110"/>
      <c r="E13" s="111"/>
    </row>
    <row r="14" spans="1:14" x14ac:dyDescent="0.2">
      <c r="A14" s="104" t="s">
        <v>118</v>
      </c>
      <c r="B14" s="109"/>
      <c r="C14" s="110"/>
      <c r="D14" s="110"/>
      <c r="E14" s="111"/>
    </row>
    <row r="15" spans="1:14" x14ac:dyDescent="0.2">
      <c r="A15" s="104" t="s">
        <v>119</v>
      </c>
      <c r="B15" s="109"/>
      <c r="C15" s="110"/>
      <c r="D15" s="110"/>
      <c r="E15" s="111"/>
    </row>
    <row r="16" spans="1:14" x14ac:dyDescent="0.2">
      <c r="A16" s="104" t="s">
        <v>120</v>
      </c>
      <c r="B16" s="115"/>
      <c r="C16" s="116"/>
      <c r="D16" s="116"/>
      <c r="E16" s="117"/>
    </row>
    <row r="17" spans="1:7" ht="13.5" thickBot="1" x14ac:dyDescent="0.25">
      <c r="A17" s="104" t="s">
        <v>121</v>
      </c>
      <c r="B17" s="112"/>
      <c r="C17" s="113"/>
      <c r="D17" s="113"/>
      <c r="E17" s="114"/>
    </row>
    <row r="18" spans="1:7" ht="13.5" thickTop="1" x14ac:dyDescent="0.2"/>
    <row r="19" spans="1:7" x14ac:dyDescent="0.2">
      <c r="G19" t="s">
        <v>126</v>
      </c>
    </row>
    <row r="20" spans="1:7" x14ac:dyDescent="0.2">
      <c r="F20" t="s">
        <v>127</v>
      </c>
    </row>
    <row r="40" spans="1:14" ht="16.5" x14ac:dyDescent="0.25">
      <c r="A40" s="38" t="s">
        <v>102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2" spans="1:14" x14ac:dyDescent="0.2">
      <c r="A42" s="39"/>
      <c r="B42" s="40" t="s">
        <v>103</v>
      </c>
      <c r="C42" s="40" t="s">
        <v>104</v>
      </c>
      <c r="D42" s="40" t="s">
        <v>105</v>
      </c>
      <c r="E42" s="40" t="s">
        <v>106</v>
      </c>
      <c r="F42" s="40" t="s">
        <v>107</v>
      </c>
      <c r="G42" s="40" t="s">
        <v>108</v>
      </c>
      <c r="H42" s="40" t="s">
        <v>109</v>
      </c>
      <c r="I42" s="40" t="s">
        <v>110</v>
      </c>
      <c r="J42" s="40" t="s">
        <v>111</v>
      </c>
      <c r="K42" s="40" t="s">
        <v>112</v>
      </c>
      <c r="L42" s="40" t="s">
        <v>113</v>
      </c>
      <c r="M42" s="40" t="s">
        <v>114</v>
      </c>
      <c r="N42" s="40" t="s">
        <v>115</v>
      </c>
    </row>
    <row r="43" spans="1:14" x14ac:dyDescent="0.2">
      <c r="A43" s="41" t="s">
        <v>116</v>
      </c>
      <c r="B43" s="42">
        <v>5.2</v>
      </c>
      <c r="C43" s="42">
        <v>5.6</v>
      </c>
      <c r="D43" s="42">
        <v>8.5</v>
      </c>
      <c r="E43" s="42">
        <v>14.1</v>
      </c>
      <c r="F43" s="42">
        <v>18.600000000000001</v>
      </c>
      <c r="G43" s="42">
        <v>21.7</v>
      </c>
      <c r="H43" s="42">
        <v>25.2</v>
      </c>
      <c r="I43" s="42">
        <v>27.1</v>
      </c>
      <c r="J43" s="42">
        <v>23.2</v>
      </c>
      <c r="K43" s="42">
        <v>17.600000000000001</v>
      </c>
      <c r="L43" s="42">
        <v>12.6</v>
      </c>
      <c r="M43" s="42">
        <v>7.9</v>
      </c>
      <c r="N43" s="43">
        <f t="shared" ref="N43:N48" si="1">AVERAGE(B43:M43)</f>
        <v>15.608333333333333</v>
      </c>
    </row>
    <row r="44" spans="1:14" x14ac:dyDescent="0.2">
      <c r="A44" s="41" t="s">
        <v>117</v>
      </c>
      <c r="B44" s="43">
        <v>26.5</v>
      </c>
      <c r="C44" s="43">
        <v>28.1</v>
      </c>
      <c r="D44" s="43">
        <v>29.4</v>
      </c>
      <c r="E44" s="43">
        <v>30.5</v>
      </c>
      <c r="F44" s="43">
        <v>29.8</v>
      </c>
      <c r="G44" s="43">
        <v>29.3</v>
      </c>
      <c r="H44" s="43">
        <v>28.9</v>
      </c>
      <c r="I44" s="43">
        <v>28.7</v>
      </c>
      <c r="J44" s="43">
        <v>28.4</v>
      </c>
      <c r="K44" s="43">
        <v>28.2</v>
      </c>
      <c r="L44" s="43">
        <v>27.4</v>
      </c>
      <c r="M44" s="43">
        <v>26.1</v>
      </c>
      <c r="N44" s="43">
        <f t="shared" si="1"/>
        <v>28.441666666666666</v>
      </c>
    </row>
    <row r="45" spans="1:14" x14ac:dyDescent="0.2">
      <c r="A45" s="41" t="s">
        <v>118</v>
      </c>
      <c r="B45" s="43">
        <v>25.7</v>
      </c>
      <c r="C45" s="43">
        <v>26.3</v>
      </c>
      <c r="D45" s="43">
        <v>26.8</v>
      </c>
      <c r="E45" s="43">
        <v>27.1</v>
      </c>
      <c r="F45" s="43">
        <v>27.4</v>
      </c>
      <c r="G45" s="43">
        <v>27.3</v>
      </c>
      <c r="H45" s="43">
        <v>27</v>
      </c>
      <c r="I45" s="43">
        <v>26.9</v>
      </c>
      <c r="J45" s="43">
        <v>26.8</v>
      </c>
      <c r="K45" s="43">
        <v>26.7</v>
      </c>
      <c r="L45" s="43">
        <v>26.2</v>
      </c>
      <c r="M45" s="43">
        <v>25.7</v>
      </c>
      <c r="N45" s="43">
        <f t="shared" si="1"/>
        <v>26.658333333333335</v>
      </c>
    </row>
    <row r="46" spans="1:14" x14ac:dyDescent="0.2">
      <c r="A46" s="41" t="s">
        <v>119</v>
      </c>
      <c r="B46" s="43">
        <v>-3</v>
      </c>
      <c r="C46" s="43">
        <v>-1.4</v>
      </c>
      <c r="D46" s="43">
        <v>3.9</v>
      </c>
      <c r="E46" s="43">
        <v>10.4</v>
      </c>
      <c r="F46" s="43">
        <v>15.8</v>
      </c>
      <c r="G46" s="43">
        <v>20</v>
      </c>
      <c r="H46" s="43">
        <v>23.7</v>
      </c>
      <c r="I46" s="43">
        <v>24.8</v>
      </c>
      <c r="J46" s="43">
        <v>20.5</v>
      </c>
      <c r="K46" s="43">
        <v>14.6</v>
      </c>
      <c r="L46" s="43">
        <v>7</v>
      </c>
      <c r="M46" s="43">
        <v>0.1</v>
      </c>
      <c r="N46" s="43">
        <f t="shared" si="1"/>
        <v>11.366666666666667</v>
      </c>
    </row>
    <row r="47" spans="1:14" x14ac:dyDescent="0.2">
      <c r="A47" s="41" t="s">
        <v>120</v>
      </c>
      <c r="B47" s="43">
        <v>15</v>
      </c>
      <c r="C47" s="43">
        <v>15.4</v>
      </c>
      <c r="D47" s="43">
        <v>17.7</v>
      </c>
      <c r="E47" s="43">
        <v>21.4</v>
      </c>
      <c r="F47" s="43">
        <v>24.9</v>
      </c>
      <c r="G47" s="43">
        <v>26.9</v>
      </c>
      <c r="H47" s="43">
        <v>28.9</v>
      </c>
      <c r="I47" s="43">
        <v>28.8</v>
      </c>
      <c r="J47" s="43">
        <v>27.1</v>
      </c>
      <c r="K47" s="43">
        <v>23.9</v>
      </c>
      <c r="L47" s="43">
        <v>20.8</v>
      </c>
      <c r="M47" s="43">
        <v>17.2</v>
      </c>
      <c r="N47" s="43">
        <f t="shared" si="1"/>
        <v>22.333333333333339</v>
      </c>
    </row>
    <row r="48" spans="1:14" x14ac:dyDescent="0.2">
      <c r="A48" s="41" t="s">
        <v>121</v>
      </c>
      <c r="B48" s="43">
        <v>15.8</v>
      </c>
      <c r="C48" s="43">
        <v>15.9</v>
      </c>
      <c r="D48" s="43">
        <v>18.5</v>
      </c>
      <c r="E48" s="43">
        <v>22.1</v>
      </c>
      <c r="F48" s="43">
        <v>25.9</v>
      </c>
      <c r="G48" s="43">
        <v>27.8</v>
      </c>
      <c r="H48" s="43">
        <v>28.8</v>
      </c>
      <c r="I48" s="43">
        <v>28.4</v>
      </c>
      <c r="J48" s="43">
        <v>27.6</v>
      </c>
      <c r="K48" s="43">
        <v>25.2</v>
      </c>
      <c r="L48" s="43">
        <v>21.4</v>
      </c>
      <c r="M48" s="43">
        <v>17.600000000000001</v>
      </c>
      <c r="N48" s="43">
        <f t="shared" si="1"/>
        <v>22.916666666666668</v>
      </c>
    </row>
    <row r="50" spans="1:5" ht="13.5" thickBot="1" x14ac:dyDescent="0.25">
      <c r="A50" s="39"/>
      <c r="B50" s="105" t="s">
        <v>122</v>
      </c>
      <c r="C50" s="105" t="s">
        <v>123</v>
      </c>
      <c r="D50" s="105" t="s">
        <v>124</v>
      </c>
      <c r="E50" s="105" t="s">
        <v>125</v>
      </c>
    </row>
    <row r="51" spans="1:5" ht="13.5" thickTop="1" x14ac:dyDescent="0.2">
      <c r="A51" s="104" t="s">
        <v>116</v>
      </c>
      <c r="B51" s="106">
        <f t="shared" ref="B51:B56" si="2">MAX(B43:M43)</f>
        <v>27.1</v>
      </c>
      <c r="C51" s="107">
        <f t="shared" ref="C51:C56" si="3">MIN(B43:M43)</f>
        <v>5.2</v>
      </c>
      <c r="D51" s="107">
        <f t="shared" ref="D51:D56" si="4">B51-C51</f>
        <v>21.900000000000002</v>
      </c>
      <c r="E51" s="108">
        <f t="shared" ref="E51:E56" si="5">RANK(D51,$D$51:$D$56,TRUE)</f>
        <v>5</v>
      </c>
    </row>
    <row r="52" spans="1:5" x14ac:dyDescent="0.2">
      <c r="A52" s="104" t="s">
        <v>117</v>
      </c>
      <c r="B52" s="109">
        <f t="shared" si="2"/>
        <v>30.5</v>
      </c>
      <c r="C52" s="110">
        <f t="shared" si="3"/>
        <v>26.1</v>
      </c>
      <c r="D52" s="110">
        <f t="shared" si="4"/>
        <v>4.3999999999999986</v>
      </c>
      <c r="E52" s="111">
        <f t="shared" si="5"/>
        <v>2</v>
      </c>
    </row>
    <row r="53" spans="1:5" x14ac:dyDescent="0.2">
      <c r="A53" s="104" t="s">
        <v>118</v>
      </c>
      <c r="B53" s="109">
        <f t="shared" si="2"/>
        <v>27.4</v>
      </c>
      <c r="C53" s="110">
        <f t="shared" si="3"/>
        <v>25.7</v>
      </c>
      <c r="D53" s="110">
        <f t="shared" si="4"/>
        <v>1.6999999999999993</v>
      </c>
      <c r="E53" s="111">
        <f t="shared" si="5"/>
        <v>1</v>
      </c>
    </row>
    <row r="54" spans="1:5" x14ac:dyDescent="0.2">
      <c r="A54" s="104" t="s">
        <v>119</v>
      </c>
      <c r="B54" s="109">
        <f t="shared" si="2"/>
        <v>24.8</v>
      </c>
      <c r="C54" s="110">
        <f t="shared" si="3"/>
        <v>-3</v>
      </c>
      <c r="D54" s="110">
        <f t="shared" si="4"/>
        <v>27.8</v>
      </c>
      <c r="E54" s="111">
        <f t="shared" si="5"/>
        <v>6</v>
      </c>
    </row>
    <row r="55" spans="1:5" x14ac:dyDescent="0.2">
      <c r="A55" s="104" t="s">
        <v>120</v>
      </c>
      <c r="B55" s="109">
        <f t="shared" si="2"/>
        <v>28.9</v>
      </c>
      <c r="C55" s="110">
        <f t="shared" si="3"/>
        <v>15</v>
      </c>
      <c r="D55" s="110">
        <f t="shared" si="4"/>
        <v>13.899999999999999</v>
      </c>
      <c r="E55" s="111">
        <f t="shared" si="5"/>
        <v>4</v>
      </c>
    </row>
    <row r="56" spans="1:5" ht="13.5" thickBot="1" x14ac:dyDescent="0.25">
      <c r="A56" s="104" t="s">
        <v>121</v>
      </c>
      <c r="B56" s="112">
        <f t="shared" si="2"/>
        <v>28.8</v>
      </c>
      <c r="C56" s="113">
        <f t="shared" si="3"/>
        <v>15.8</v>
      </c>
      <c r="D56" s="113">
        <f t="shared" si="4"/>
        <v>13</v>
      </c>
      <c r="E56" s="114">
        <f t="shared" si="5"/>
        <v>3</v>
      </c>
    </row>
    <row r="57" spans="1:5" ht="13.5" thickTop="1" x14ac:dyDescent="0.2"/>
  </sheetData>
  <phoneticPr fontId="2"/>
  <pageMargins left="0.75" right="0.75" top="1" bottom="1" header="0.51200000000000001" footer="0.51200000000000001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F28" sqref="F28"/>
    </sheetView>
  </sheetViews>
  <sheetFormatPr defaultRowHeight="13" x14ac:dyDescent="0.2"/>
  <cols>
    <col min="1" max="2" width="14.1796875" style="142" customWidth="1"/>
    <col min="3" max="3" width="12.36328125" style="142" customWidth="1"/>
    <col min="4" max="5" width="8.7265625" style="142"/>
    <col min="6" max="6" width="17.36328125" style="142" customWidth="1"/>
    <col min="7" max="7" width="17.08984375" style="142" customWidth="1"/>
    <col min="8" max="16384" width="8.7265625" style="142"/>
  </cols>
  <sheetData>
    <row r="1" spans="1:7" ht="14" x14ac:dyDescent="0.2">
      <c r="A1" s="143" t="s">
        <v>69</v>
      </c>
      <c r="B1" s="144" t="s">
        <v>193</v>
      </c>
      <c r="C1" s="145" t="s">
        <v>70</v>
      </c>
    </row>
    <row r="2" spans="1:7" x14ac:dyDescent="0.2">
      <c r="A2" s="148" t="s">
        <v>74</v>
      </c>
      <c r="B2" s="158" t="s">
        <v>180</v>
      </c>
      <c r="C2" s="159">
        <v>180</v>
      </c>
      <c r="F2" s="146"/>
      <c r="G2" s="147" t="s">
        <v>184</v>
      </c>
    </row>
    <row r="3" spans="1:7" x14ac:dyDescent="0.2">
      <c r="A3" s="148" t="s">
        <v>74</v>
      </c>
      <c r="B3" s="158" t="s">
        <v>181</v>
      </c>
      <c r="C3" s="159">
        <v>180</v>
      </c>
      <c r="F3" s="149" t="s">
        <v>186</v>
      </c>
      <c r="G3" s="150"/>
    </row>
    <row r="4" spans="1:7" x14ac:dyDescent="0.2">
      <c r="A4" s="148" t="s">
        <v>75</v>
      </c>
      <c r="B4" s="158" t="s">
        <v>182</v>
      </c>
      <c r="C4" s="159">
        <v>200</v>
      </c>
      <c r="F4" s="149" t="s">
        <v>187</v>
      </c>
      <c r="G4" s="150"/>
    </row>
    <row r="5" spans="1:7" x14ac:dyDescent="0.2">
      <c r="A5" s="148" t="s">
        <v>76</v>
      </c>
      <c r="B5" s="158" t="s">
        <v>180</v>
      </c>
      <c r="C5" s="159">
        <v>250</v>
      </c>
      <c r="F5" s="149" t="s">
        <v>188</v>
      </c>
      <c r="G5" s="150"/>
    </row>
    <row r="6" spans="1:7" x14ac:dyDescent="0.2">
      <c r="A6" s="148" t="s">
        <v>77</v>
      </c>
      <c r="B6" s="158" t="s">
        <v>182</v>
      </c>
      <c r="C6" s="159">
        <v>260</v>
      </c>
      <c r="F6" s="149" t="s">
        <v>189</v>
      </c>
      <c r="G6" s="150"/>
    </row>
    <row r="7" spans="1:7" x14ac:dyDescent="0.2">
      <c r="A7" s="148" t="s">
        <v>78</v>
      </c>
      <c r="B7" s="158" t="s">
        <v>181</v>
      </c>
      <c r="C7" s="159">
        <v>230</v>
      </c>
      <c r="F7" s="149" t="s">
        <v>190</v>
      </c>
      <c r="G7" s="150"/>
    </row>
    <row r="8" spans="1:7" x14ac:dyDescent="0.2">
      <c r="A8" s="148" t="s">
        <v>80</v>
      </c>
      <c r="B8" s="158" t="s">
        <v>182</v>
      </c>
      <c r="C8" s="159">
        <v>270</v>
      </c>
      <c r="F8" s="152" t="s">
        <v>80</v>
      </c>
      <c r="G8" s="150"/>
    </row>
    <row r="9" spans="1:7" x14ac:dyDescent="0.2">
      <c r="A9" s="148" t="s">
        <v>81</v>
      </c>
      <c r="B9" s="158" t="s">
        <v>180</v>
      </c>
      <c r="C9" s="159">
        <v>270</v>
      </c>
      <c r="F9" s="152" t="s">
        <v>81</v>
      </c>
      <c r="G9" s="150"/>
    </row>
    <row r="10" spans="1:7" x14ac:dyDescent="0.2">
      <c r="A10" s="148" t="s">
        <v>74</v>
      </c>
      <c r="B10" s="158" t="s">
        <v>182</v>
      </c>
      <c r="C10" s="159">
        <v>180</v>
      </c>
      <c r="F10" s="151"/>
      <c r="G10" s="153"/>
    </row>
    <row r="11" spans="1:7" x14ac:dyDescent="0.2">
      <c r="A11" s="148" t="s">
        <v>75</v>
      </c>
      <c r="B11" s="158" t="s">
        <v>181</v>
      </c>
      <c r="C11" s="159">
        <v>200</v>
      </c>
    </row>
    <row r="12" spans="1:7" x14ac:dyDescent="0.2">
      <c r="A12" s="148" t="s">
        <v>76</v>
      </c>
      <c r="B12" s="158" t="s">
        <v>182</v>
      </c>
      <c r="C12" s="159">
        <v>250</v>
      </c>
    </row>
    <row r="13" spans="1:7" x14ac:dyDescent="0.2">
      <c r="A13" s="148" t="s">
        <v>77</v>
      </c>
      <c r="B13" s="158" t="s">
        <v>180</v>
      </c>
      <c r="C13" s="159">
        <v>260</v>
      </c>
    </row>
    <row r="14" spans="1:7" x14ac:dyDescent="0.2">
      <c r="A14" s="148" t="s">
        <v>78</v>
      </c>
      <c r="B14" s="158" t="s">
        <v>183</v>
      </c>
      <c r="C14" s="159">
        <v>230</v>
      </c>
      <c r="F14" s="142" t="s">
        <v>185</v>
      </c>
      <c r="G14" s="154"/>
    </row>
    <row r="15" spans="1:7" x14ac:dyDescent="0.2">
      <c r="A15" s="148" t="s">
        <v>74</v>
      </c>
      <c r="B15" s="158" t="s">
        <v>183</v>
      </c>
      <c r="C15" s="159">
        <v>180</v>
      </c>
    </row>
    <row r="16" spans="1:7" x14ac:dyDescent="0.2">
      <c r="A16" s="148" t="s">
        <v>75</v>
      </c>
      <c r="B16" s="158" t="s">
        <v>183</v>
      </c>
      <c r="C16" s="159">
        <v>200</v>
      </c>
    </row>
    <row r="17" spans="1:3" x14ac:dyDescent="0.2">
      <c r="A17" s="148" t="s">
        <v>76</v>
      </c>
      <c r="B17" s="158" t="s">
        <v>180</v>
      </c>
      <c r="C17" s="159">
        <v>250</v>
      </c>
    </row>
    <row r="18" spans="1:3" x14ac:dyDescent="0.2">
      <c r="A18" s="148" t="s">
        <v>77</v>
      </c>
      <c r="B18" s="158" t="s">
        <v>183</v>
      </c>
      <c r="C18" s="159">
        <v>260</v>
      </c>
    </row>
    <row r="19" spans="1:3" x14ac:dyDescent="0.2">
      <c r="A19" s="148" t="s">
        <v>78</v>
      </c>
      <c r="B19" s="158" t="s">
        <v>181</v>
      </c>
      <c r="C19" s="159">
        <v>230</v>
      </c>
    </row>
    <row r="20" spans="1:3" x14ac:dyDescent="0.2">
      <c r="A20" s="160"/>
      <c r="B20" s="161"/>
      <c r="C20" s="162"/>
    </row>
    <row r="21" spans="1:3" x14ac:dyDescent="0.2">
      <c r="A21" s="160"/>
      <c r="B21" s="161"/>
      <c r="C21" s="162"/>
    </row>
    <row r="22" spans="1:3" x14ac:dyDescent="0.2">
      <c r="A22" s="160"/>
      <c r="B22" s="161"/>
      <c r="C22" s="162"/>
    </row>
    <row r="23" spans="1:3" x14ac:dyDescent="0.2">
      <c r="A23" s="160"/>
      <c r="B23" s="161"/>
      <c r="C23" s="162"/>
    </row>
    <row r="24" spans="1:3" x14ac:dyDescent="0.2">
      <c r="A24" s="160"/>
      <c r="B24" s="161"/>
      <c r="C24" s="162"/>
    </row>
    <row r="25" spans="1:3" x14ac:dyDescent="0.2">
      <c r="A25" s="160"/>
      <c r="B25" s="161"/>
      <c r="C25" s="162"/>
    </row>
    <row r="26" spans="1:3" x14ac:dyDescent="0.2">
      <c r="A26" s="160"/>
      <c r="B26" s="161"/>
      <c r="C26" s="162"/>
    </row>
    <row r="27" spans="1:3" x14ac:dyDescent="0.2">
      <c r="A27" s="160"/>
      <c r="B27" s="161"/>
      <c r="C27" s="162"/>
    </row>
    <row r="28" spans="1:3" x14ac:dyDescent="0.2">
      <c r="A28" s="160"/>
      <c r="B28" s="161"/>
      <c r="C28" s="162"/>
    </row>
    <row r="29" spans="1:3" x14ac:dyDescent="0.2">
      <c r="A29" s="160"/>
      <c r="B29" s="161"/>
      <c r="C29" s="162"/>
    </row>
    <row r="30" spans="1:3" x14ac:dyDescent="0.2">
      <c r="A30" s="160"/>
      <c r="B30" s="161"/>
      <c r="C30" s="162"/>
    </row>
    <row r="31" spans="1:3" x14ac:dyDescent="0.2">
      <c r="A31" s="160"/>
      <c r="B31" s="161"/>
      <c r="C31" s="162"/>
    </row>
    <row r="33" spans="1:7" ht="13.5" thickBot="1" x14ac:dyDescent="0.25"/>
    <row r="34" spans="1:7" ht="16" customHeight="1" x14ac:dyDescent="0.2">
      <c r="A34" s="143" t="s">
        <v>69</v>
      </c>
      <c r="B34" s="144" t="s">
        <v>193</v>
      </c>
      <c r="C34" s="145" t="s">
        <v>70</v>
      </c>
      <c r="F34" s="146"/>
      <c r="G34" s="147" t="s">
        <v>184</v>
      </c>
    </row>
    <row r="35" spans="1:7" x14ac:dyDescent="0.2">
      <c r="A35" s="148" t="s">
        <v>74</v>
      </c>
      <c r="B35" s="158" t="s">
        <v>180</v>
      </c>
      <c r="C35" s="159">
        <v>180</v>
      </c>
      <c r="F35" s="149" t="s">
        <v>186</v>
      </c>
      <c r="G35" s="150">
        <f>COUNTIFS($A$35:$A$52,F35,$B$35:$B$52,$G$46)</f>
        <v>1</v>
      </c>
    </row>
    <row r="36" spans="1:7" x14ac:dyDescent="0.2">
      <c r="A36" s="148" t="s">
        <v>74</v>
      </c>
      <c r="B36" s="158" t="s">
        <v>181</v>
      </c>
      <c r="C36" s="159">
        <v>180</v>
      </c>
      <c r="F36" s="149" t="s">
        <v>187</v>
      </c>
      <c r="G36" s="150">
        <f>COUNTIFS($A$35:$A$52,F36,$B$35:$B$52,$G$46)</f>
        <v>1</v>
      </c>
    </row>
    <row r="37" spans="1:7" x14ac:dyDescent="0.2">
      <c r="A37" s="148" t="s">
        <v>75</v>
      </c>
      <c r="B37" s="158" t="s">
        <v>182</v>
      </c>
      <c r="C37" s="159">
        <v>200</v>
      </c>
      <c r="F37" s="149" t="s">
        <v>188</v>
      </c>
      <c r="G37" s="150">
        <f>COUNTIFS($A$35:$A$52,F37,$B$35:$B$52,$G$46)</f>
        <v>0</v>
      </c>
    </row>
    <row r="38" spans="1:7" x14ac:dyDescent="0.2">
      <c r="A38" s="148" t="s">
        <v>76</v>
      </c>
      <c r="B38" s="158" t="s">
        <v>180</v>
      </c>
      <c r="C38" s="159">
        <v>250</v>
      </c>
      <c r="F38" s="149" t="s">
        <v>189</v>
      </c>
      <c r="G38" s="150">
        <f>COUNTIFS($A$35:$A$52,F38,$B$35:$B$52,$G$46)</f>
        <v>0</v>
      </c>
    </row>
    <row r="39" spans="1:7" x14ac:dyDescent="0.2">
      <c r="A39" s="148" t="s">
        <v>77</v>
      </c>
      <c r="B39" s="158" t="s">
        <v>182</v>
      </c>
      <c r="C39" s="159">
        <v>260</v>
      </c>
      <c r="F39" s="149" t="s">
        <v>190</v>
      </c>
      <c r="G39" s="150">
        <f>COUNTIFS($A$35:$A$52,F39,$B$35:$B$52,$G$46)</f>
        <v>2</v>
      </c>
    </row>
    <row r="40" spans="1:7" x14ac:dyDescent="0.2">
      <c r="A40" s="148" t="s">
        <v>78</v>
      </c>
      <c r="B40" s="158" t="s">
        <v>181</v>
      </c>
      <c r="C40" s="159">
        <v>230</v>
      </c>
      <c r="F40" s="152" t="s">
        <v>80</v>
      </c>
      <c r="G40" s="150">
        <f>COUNTIFS($A$35:$A$52,F40,$B$35:$B$52,$G$46)</f>
        <v>0</v>
      </c>
    </row>
    <row r="41" spans="1:7" x14ac:dyDescent="0.2">
      <c r="A41" s="148" t="s">
        <v>80</v>
      </c>
      <c r="B41" s="158" t="s">
        <v>182</v>
      </c>
      <c r="C41" s="159">
        <v>270</v>
      </c>
      <c r="F41" s="152" t="s">
        <v>81</v>
      </c>
      <c r="G41" s="150">
        <f>COUNTIFS($A$35:$A$52,F41,$B$35:$B$52,$G$46)</f>
        <v>0</v>
      </c>
    </row>
    <row r="42" spans="1:7" x14ac:dyDescent="0.2">
      <c r="A42" s="148" t="s">
        <v>81</v>
      </c>
      <c r="B42" s="158" t="s">
        <v>180</v>
      </c>
      <c r="C42" s="159">
        <v>270</v>
      </c>
      <c r="F42" s="151"/>
      <c r="G42" s="153"/>
    </row>
    <row r="43" spans="1:7" x14ac:dyDescent="0.2">
      <c r="A43" s="148" t="s">
        <v>74</v>
      </c>
      <c r="B43" s="158" t="s">
        <v>182</v>
      </c>
      <c r="C43" s="159">
        <v>180</v>
      </c>
    </row>
    <row r="44" spans="1:7" x14ac:dyDescent="0.2">
      <c r="A44" s="148" t="s">
        <v>75</v>
      </c>
      <c r="B44" s="158" t="s">
        <v>181</v>
      </c>
      <c r="C44" s="159">
        <v>200</v>
      </c>
    </row>
    <row r="45" spans="1:7" x14ac:dyDescent="0.2">
      <c r="A45" s="148" t="s">
        <v>76</v>
      </c>
      <c r="B45" s="158" t="s">
        <v>182</v>
      </c>
      <c r="C45" s="159">
        <v>250</v>
      </c>
    </row>
    <row r="46" spans="1:7" x14ac:dyDescent="0.2">
      <c r="A46" s="148" t="s">
        <v>77</v>
      </c>
      <c r="B46" s="158" t="s">
        <v>180</v>
      </c>
      <c r="C46" s="159">
        <v>260</v>
      </c>
      <c r="F46" s="142" t="s">
        <v>185</v>
      </c>
      <c r="G46" s="154" t="s">
        <v>191</v>
      </c>
    </row>
    <row r="47" spans="1:7" x14ac:dyDescent="0.2">
      <c r="A47" s="148" t="s">
        <v>78</v>
      </c>
      <c r="B47" s="158" t="s">
        <v>183</v>
      </c>
      <c r="C47" s="159">
        <v>230</v>
      </c>
    </row>
    <row r="48" spans="1:7" x14ac:dyDescent="0.2">
      <c r="A48" s="148" t="s">
        <v>74</v>
      </c>
      <c r="B48" s="158" t="s">
        <v>183</v>
      </c>
      <c r="C48" s="159">
        <v>180</v>
      </c>
    </row>
    <row r="49" spans="1:3" x14ac:dyDescent="0.2">
      <c r="A49" s="148" t="s">
        <v>75</v>
      </c>
      <c r="B49" s="158" t="s">
        <v>183</v>
      </c>
      <c r="C49" s="159">
        <v>200</v>
      </c>
    </row>
    <row r="50" spans="1:3" x14ac:dyDescent="0.2">
      <c r="A50" s="148" t="s">
        <v>76</v>
      </c>
      <c r="B50" s="158" t="s">
        <v>180</v>
      </c>
      <c r="C50" s="159">
        <v>250</v>
      </c>
    </row>
    <row r="51" spans="1:3" x14ac:dyDescent="0.2">
      <c r="A51" s="148" t="s">
        <v>77</v>
      </c>
      <c r="B51" s="158" t="s">
        <v>183</v>
      </c>
      <c r="C51" s="159">
        <v>260</v>
      </c>
    </row>
    <row r="52" spans="1:3" x14ac:dyDescent="0.2">
      <c r="A52" s="148" t="s">
        <v>78</v>
      </c>
      <c r="B52" s="158" t="s">
        <v>181</v>
      </c>
      <c r="C52" s="159">
        <v>230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7"/>
  <sheetViews>
    <sheetView showGridLines="0" topLeftCell="A10" workbookViewId="0">
      <selection activeCell="C14" sqref="C14"/>
    </sheetView>
  </sheetViews>
  <sheetFormatPr defaultRowHeight="13" x14ac:dyDescent="0.2"/>
  <cols>
    <col min="2" max="2" width="15.453125" bestFit="1" customWidth="1"/>
    <col min="3" max="3" width="10.26953125" bestFit="1" customWidth="1"/>
    <col min="5" max="5" width="4.6328125" customWidth="1"/>
    <col min="6" max="6" width="29" bestFit="1" customWidth="1"/>
  </cols>
  <sheetData>
    <row r="1" spans="1:6" ht="16.5" x14ac:dyDescent="0.25">
      <c r="A1" s="44" t="s">
        <v>171</v>
      </c>
    </row>
    <row r="2" spans="1:6" x14ac:dyDescent="0.2">
      <c r="A2" s="47" t="s">
        <v>137</v>
      </c>
      <c r="B2" s="47" t="s">
        <v>138</v>
      </c>
      <c r="C2" s="47" t="s">
        <v>148</v>
      </c>
    </row>
    <row r="3" spans="1:6" x14ac:dyDescent="0.2">
      <c r="A3" s="45">
        <v>37440</v>
      </c>
      <c r="B3" s="17" t="s">
        <v>139</v>
      </c>
      <c r="C3" s="46">
        <v>1196000</v>
      </c>
    </row>
    <row r="4" spans="1:6" x14ac:dyDescent="0.2">
      <c r="A4" s="45">
        <v>37441</v>
      </c>
      <c r="B4" s="17" t="s">
        <v>140</v>
      </c>
      <c r="C4" s="46" t="s">
        <v>150</v>
      </c>
    </row>
    <row r="5" spans="1:6" x14ac:dyDescent="0.2">
      <c r="A5" s="45">
        <v>37447</v>
      </c>
      <c r="B5" s="17" t="s">
        <v>141</v>
      </c>
      <c r="C5" s="46" t="s">
        <v>150</v>
      </c>
    </row>
    <row r="6" spans="1:6" x14ac:dyDescent="0.2">
      <c r="A6" s="45">
        <v>37451</v>
      </c>
      <c r="B6" s="17" t="s">
        <v>142</v>
      </c>
      <c r="C6" s="46">
        <v>798000</v>
      </c>
    </row>
    <row r="7" spans="1:6" x14ac:dyDescent="0.2">
      <c r="A7" s="45">
        <v>37454</v>
      </c>
      <c r="B7" s="17" t="s">
        <v>143</v>
      </c>
      <c r="C7" s="46">
        <v>425000</v>
      </c>
    </row>
    <row r="8" spans="1:6" x14ac:dyDescent="0.2">
      <c r="A8" s="45">
        <v>37455</v>
      </c>
      <c r="B8" s="17" t="s">
        <v>144</v>
      </c>
      <c r="C8" s="46">
        <v>1150000</v>
      </c>
    </row>
    <row r="9" spans="1:6" x14ac:dyDescent="0.2">
      <c r="A9" s="45">
        <v>37455</v>
      </c>
      <c r="B9" s="17" t="s">
        <v>145</v>
      </c>
      <c r="C9" s="46" t="s">
        <v>150</v>
      </c>
    </row>
    <row r="10" spans="1:6" x14ac:dyDescent="0.2">
      <c r="A10" s="45">
        <v>37461</v>
      </c>
      <c r="B10" s="17" t="s">
        <v>146</v>
      </c>
      <c r="C10" s="46">
        <v>762000</v>
      </c>
    </row>
    <row r="11" spans="1:6" x14ac:dyDescent="0.2">
      <c r="A11" s="45">
        <v>37461</v>
      </c>
      <c r="B11" s="17" t="s">
        <v>149</v>
      </c>
      <c r="C11" s="46" t="s">
        <v>150</v>
      </c>
    </row>
    <row r="12" spans="1:6" x14ac:dyDescent="0.2">
      <c r="A12" s="45">
        <v>37464</v>
      </c>
      <c r="B12" s="17" t="s">
        <v>147</v>
      </c>
      <c r="C12" s="46">
        <v>550000</v>
      </c>
    </row>
    <row r="14" spans="1:6" x14ac:dyDescent="0.2">
      <c r="B14" s="48"/>
      <c r="C14" s="17"/>
    </row>
    <row r="15" spans="1:6" ht="16.5" x14ac:dyDescent="0.25">
      <c r="E15" s="49">
        <v>1</v>
      </c>
      <c r="F15" s="44" t="s">
        <v>151</v>
      </c>
    </row>
    <row r="16" spans="1:6" ht="16.5" x14ac:dyDescent="0.25">
      <c r="E16" s="49"/>
      <c r="F16" s="44" t="s">
        <v>152</v>
      </c>
    </row>
    <row r="17" spans="5:6" ht="16.5" x14ac:dyDescent="0.25">
      <c r="E17" s="49"/>
      <c r="F17" s="44" t="s">
        <v>153</v>
      </c>
    </row>
  </sheetData>
  <phoneticPr fontId="2"/>
  <pageMargins left="0.75" right="0.75" top="1" bottom="1" header="0.51200000000000001" footer="0.51200000000000001"/>
  <pageSetup paperSize="9" orientation="portrait" horizontalDpi="400" verticalDpi="4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4" r:id="rId4" name="Option Button 8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4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5" name="Option Button 9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6" name="Option Button 10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4</xdr:col>
                    <xdr:colOff>317500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7" name="Group Box 11">
              <controlPr defaultSize="0" autoFill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2"/>
  <sheetViews>
    <sheetView showGridLines="0" workbookViewId="0">
      <selection activeCell="C13" sqref="C13"/>
    </sheetView>
  </sheetViews>
  <sheetFormatPr defaultRowHeight="13" x14ac:dyDescent="0.2"/>
  <cols>
    <col min="1" max="1" width="10.36328125" customWidth="1"/>
    <col min="2" max="2" width="11" bestFit="1" customWidth="1"/>
    <col min="3" max="3" width="9" style="39"/>
  </cols>
  <sheetData>
    <row r="1" spans="1:3" ht="19" x14ac:dyDescent="0.3">
      <c r="A1" s="1" t="s">
        <v>154</v>
      </c>
    </row>
    <row r="2" spans="1:3" x14ac:dyDescent="0.2">
      <c r="A2" s="47" t="s">
        <v>22</v>
      </c>
      <c r="B2" s="47" t="s">
        <v>165</v>
      </c>
      <c r="C2" s="51" t="s">
        <v>168</v>
      </c>
    </row>
    <row r="3" spans="1:3" x14ac:dyDescent="0.2">
      <c r="A3" s="17" t="s">
        <v>155</v>
      </c>
      <c r="B3" s="17" t="s">
        <v>166</v>
      </c>
      <c r="C3" s="50"/>
    </row>
    <row r="4" spans="1:3" x14ac:dyDescent="0.2">
      <c r="A4" s="17" t="s">
        <v>156</v>
      </c>
      <c r="B4" s="17" t="s">
        <v>166</v>
      </c>
      <c r="C4" s="50" t="s">
        <v>169</v>
      </c>
    </row>
    <row r="5" spans="1:3" x14ac:dyDescent="0.2">
      <c r="A5" s="17" t="s">
        <v>157</v>
      </c>
      <c r="B5" s="17" t="s">
        <v>166</v>
      </c>
      <c r="C5" s="50" t="s">
        <v>169</v>
      </c>
    </row>
    <row r="6" spans="1:3" x14ac:dyDescent="0.2">
      <c r="A6" s="17" t="s">
        <v>158</v>
      </c>
      <c r="B6" s="17" t="s">
        <v>166</v>
      </c>
      <c r="C6" s="50"/>
    </row>
    <row r="7" spans="1:3" x14ac:dyDescent="0.2">
      <c r="A7" s="17" t="s">
        <v>159</v>
      </c>
      <c r="B7" s="17" t="s">
        <v>166</v>
      </c>
      <c r="C7" s="50" t="s">
        <v>169</v>
      </c>
    </row>
    <row r="8" spans="1:3" x14ac:dyDescent="0.2">
      <c r="A8" s="17" t="s">
        <v>160</v>
      </c>
      <c r="B8" s="17" t="s">
        <v>167</v>
      </c>
      <c r="C8" s="50" t="s">
        <v>169</v>
      </c>
    </row>
    <row r="9" spans="1:3" x14ac:dyDescent="0.2">
      <c r="A9" s="17" t="s">
        <v>161</v>
      </c>
      <c r="B9" s="17" t="s">
        <v>167</v>
      </c>
      <c r="C9" s="50" t="s">
        <v>169</v>
      </c>
    </row>
    <row r="10" spans="1:3" x14ac:dyDescent="0.2">
      <c r="A10" s="17" t="s">
        <v>162</v>
      </c>
      <c r="B10" s="17" t="s">
        <v>167</v>
      </c>
      <c r="C10" s="50"/>
    </row>
    <row r="11" spans="1:3" x14ac:dyDescent="0.2">
      <c r="A11" s="17" t="s">
        <v>163</v>
      </c>
      <c r="B11" s="17" t="s">
        <v>167</v>
      </c>
      <c r="C11" s="50" t="s">
        <v>169</v>
      </c>
    </row>
    <row r="12" spans="1:3" ht="13.5" thickBot="1" x14ac:dyDescent="0.25">
      <c r="A12" s="17" t="s">
        <v>164</v>
      </c>
      <c r="B12" s="17" t="s">
        <v>167</v>
      </c>
      <c r="C12" s="67"/>
    </row>
    <row r="13" spans="1:3" ht="14" thickTop="1" thickBot="1" x14ac:dyDescent="0.25">
      <c r="B13" s="66" t="s">
        <v>170</v>
      </c>
      <c r="C13" s="68"/>
    </row>
    <row r="14" spans="1:3" ht="13.5" thickTop="1" x14ac:dyDescent="0.2"/>
    <row r="40" spans="1:3" ht="19" x14ac:dyDescent="0.3">
      <c r="A40" s="1" t="s">
        <v>154</v>
      </c>
    </row>
    <row r="41" spans="1:3" x14ac:dyDescent="0.2">
      <c r="A41" s="47" t="s">
        <v>22</v>
      </c>
      <c r="B41" s="47" t="s">
        <v>165</v>
      </c>
      <c r="C41" s="51" t="s">
        <v>168</v>
      </c>
    </row>
    <row r="42" spans="1:3" x14ac:dyDescent="0.2">
      <c r="A42" s="17" t="s">
        <v>155</v>
      </c>
      <c r="B42" s="17" t="s">
        <v>166</v>
      </c>
      <c r="C42" s="50"/>
    </row>
    <row r="43" spans="1:3" x14ac:dyDescent="0.2">
      <c r="A43" s="17" t="s">
        <v>156</v>
      </c>
      <c r="B43" s="17" t="s">
        <v>166</v>
      </c>
      <c r="C43" s="50" t="s">
        <v>169</v>
      </c>
    </row>
    <row r="44" spans="1:3" x14ac:dyDescent="0.2">
      <c r="A44" s="17" t="s">
        <v>157</v>
      </c>
      <c r="B44" s="17" t="s">
        <v>166</v>
      </c>
      <c r="C44" s="50" t="s">
        <v>169</v>
      </c>
    </row>
    <row r="45" spans="1:3" x14ac:dyDescent="0.2">
      <c r="A45" s="17" t="s">
        <v>158</v>
      </c>
      <c r="B45" s="17" t="s">
        <v>166</v>
      </c>
      <c r="C45" s="50"/>
    </row>
    <row r="46" spans="1:3" x14ac:dyDescent="0.2">
      <c r="A46" s="17" t="s">
        <v>159</v>
      </c>
      <c r="B46" s="17" t="s">
        <v>166</v>
      </c>
      <c r="C46" s="50" t="s">
        <v>169</v>
      </c>
    </row>
    <row r="47" spans="1:3" x14ac:dyDescent="0.2">
      <c r="A47" s="17" t="s">
        <v>160</v>
      </c>
      <c r="B47" s="17" t="s">
        <v>167</v>
      </c>
      <c r="C47" s="50" t="s">
        <v>169</v>
      </c>
    </row>
    <row r="48" spans="1:3" x14ac:dyDescent="0.2">
      <c r="A48" s="17" t="s">
        <v>161</v>
      </c>
      <c r="B48" s="17" t="s">
        <v>167</v>
      </c>
      <c r="C48" s="50" t="s">
        <v>169</v>
      </c>
    </row>
    <row r="49" spans="1:3" x14ac:dyDescent="0.2">
      <c r="A49" s="17" t="s">
        <v>162</v>
      </c>
      <c r="B49" s="17" t="s">
        <v>167</v>
      </c>
      <c r="C49" s="50"/>
    </row>
    <row r="50" spans="1:3" x14ac:dyDescent="0.2">
      <c r="A50" s="17" t="s">
        <v>163</v>
      </c>
      <c r="B50" s="17" t="s">
        <v>167</v>
      </c>
      <c r="C50" s="50" t="s">
        <v>169</v>
      </c>
    </row>
    <row r="51" spans="1:3" x14ac:dyDescent="0.2">
      <c r="A51" s="17" t="s">
        <v>164</v>
      </c>
      <c r="B51" s="17" t="s">
        <v>167</v>
      </c>
      <c r="C51" s="50"/>
    </row>
    <row r="52" spans="1:3" x14ac:dyDescent="0.2">
      <c r="B52" s="48" t="s">
        <v>170</v>
      </c>
      <c r="C52" s="50">
        <f>COUNTA(C42:C51)</f>
        <v>6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57"/>
  <sheetViews>
    <sheetView showGridLines="0" topLeftCell="A43" workbookViewId="0">
      <selection activeCell="A3" sqref="A3:B11"/>
    </sheetView>
  </sheetViews>
  <sheetFormatPr defaultRowHeight="13" x14ac:dyDescent="0.2"/>
  <cols>
    <col min="1" max="1" width="16.6328125" bestFit="1" customWidth="1"/>
    <col min="5" max="5" width="10.453125" customWidth="1"/>
  </cols>
  <sheetData>
    <row r="1" spans="1:5" ht="16.5" x14ac:dyDescent="0.2">
      <c r="A1" s="26" t="s">
        <v>68</v>
      </c>
      <c r="B1" s="19"/>
      <c r="C1" s="19"/>
      <c r="D1" s="19"/>
      <c r="E1" s="19"/>
    </row>
    <row r="2" spans="1:5" ht="13.5" thickBot="1" x14ac:dyDescent="0.25">
      <c r="A2" s="27"/>
      <c r="E2" s="28"/>
    </row>
    <row r="3" spans="1:5" ht="14" x14ac:dyDescent="0.2">
      <c r="A3" s="29" t="s">
        <v>69</v>
      </c>
      <c r="B3" s="30" t="s">
        <v>70</v>
      </c>
      <c r="C3" s="30" t="s">
        <v>71</v>
      </c>
      <c r="D3" s="30" t="s">
        <v>72</v>
      </c>
      <c r="E3" s="30" t="s">
        <v>73</v>
      </c>
    </row>
    <row r="4" spans="1:5" x14ac:dyDescent="0.2">
      <c r="A4" s="31" t="s">
        <v>74</v>
      </c>
      <c r="B4" s="32">
        <v>180</v>
      </c>
      <c r="C4" s="32">
        <v>600</v>
      </c>
      <c r="D4" s="32">
        <v>650</v>
      </c>
      <c r="E4" s="32">
        <f t="shared" ref="E4:E11" si="0">B4*D4</f>
        <v>117000</v>
      </c>
    </row>
    <row r="5" spans="1:5" x14ac:dyDescent="0.2">
      <c r="A5" s="31" t="s">
        <v>75</v>
      </c>
      <c r="B5" s="32">
        <v>200</v>
      </c>
      <c r="C5" s="32">
        <v>800</v>
      </c>
      <c r="D5" s="32">
        <v>700</v>
      </c>
      <c r="E5" s="32">
        <f t="shared" si="0"/>
        <v>140000</v>
      </c>
    </row>
    <row r="6" spans="1:5" x14ac:dyDescent="0.2">
      <c r="A6" s="31" t="s">
        <v>76</v>
      </c>
      <c r="B6" s="32">
        <v>250</v>
      </c>
      <c r="C6" s="32">
        <v>800</v>
      </c>
      <c r="D6" s="32">
        <v>600</v>
      </c>
      <c r="E6" s="32">
        <f t="shared" si="0"/>
        <v>150000</v>
      </c>
    </row>
    <row r="7" spans="1:5" x14ac:dyDescent="0.2">
      <c r="A7" s="31" t="s">
        <v>77</v>
      </c>
      <c r="B7" s="32">
        <v>260</v>
      </c>
      <c r="C7" s="32">
        <v>600</v>
      </c>
      <c r="D7" s="32">
        <v>890</v>
      </c>
      <c r="E7" s="32">
        <f t="shared" si="0"/>
        <v>231400</v>
      </c>
    </row>
    <row r="8" spans="1:5" x14ac:dyDescent="0.2">
      <c r="A8" s="31" t="s">
        <v>78</v>
      </c>
      <c r="B8" s="32">
        <v>230</v>
      </c>
      <c r="C8" s="32">
        <v>450</v>
      </c>
      <c r="D8" s="32">
        <v>350</v>
      </c>
      <c r="E8" s="32">
        <f t="shared" si="0"/>
        <v>80500</v>
      </c>
    </row>
    <row r="9" spans="1:5" x14ac:dyDescent="0.2">
      <c r="A9" s="31" t="s">
        <v>79</v>
      </c>
      <c r="B9" s="32">
        <v>280</v>
      </c>
      <c r="C9" s="32">
        <v>500</v>
      </c>
      <c r="D9" s="32">
        <v>550</v>
      </c>
      <c r="E9" s="32">
        <f t="shared" si="0"/>
        <v>154000</v>
      </c>
    </row>
    <row r="10" spans="1:5" x14ac:dyDescent="0.2">
      <c r="A10" s="31" t="s">
        <v>80</v>
      </c>
      <c r="B10" s="32">
        <v>270</v>
      </c>
      <c r="C10" s="32">
        <v>400</v>
      </c>
      <c r="D10" s="32">
        <v>400</v>
      </c>
      <c r="E10" s="32">
        <f t="shared" si="0"/>
        <v>108000</v>
      </c>
    </row>
    <row r="11" spans="1:5" x14ac:dyDescent="0.2">
      <c r="A11" s="31" t="s">
        <v>81</v>
      </c>
      <c r="B11" s="32">
        <v>270</v>
      </c>
      <c r="C11" s="32">
        <v>350</v>
      </c>
      <c r="D11" s="32">
        <v>300</v>
      </c>
      <c r="E11" s="32">
        <f t="shared" si="0"/>
        <v>81000</v>
      </c>
    </row>
    <row r="12" spans="1:5" x14ac:dyDescent="0.2">
      <c r="A12" s="31"/>
      <c r="B12" s="32"/>
      <c r="C12" s="32"/>
      <c r="D12" s="32"/>
      <c r="E12" s="32"/>
    </row>
    <row r="13" spans="1:5" x14ac:dyDescent="0.2">
      <c r="A13" s="31"/>
      <c r="B13" s="32"/>
      <c r="C13" s="32"/>
      <c r="D13" s="32"/>
      <c r="E13" s="32"/>
    </row>
    <row r="14" spans="1:5" x14ac:dyDescent="0.2">
      <c r="A14" s="33" t="s">
        <v>82</v>
      </c>
      <c r="B14" s="34">
        <f>AVERAGE(B4:B13)</f>
        <v>242.5</v>
      </c>
      <c r="C14" s="34">
        <f>AVERAGE(C4:C13)</f>
        <v>562.5</v>
      </c>
      <c r="D14" s="34">
        <f>AVERAGE(D4:D13)</f>
        <v>555</v>
      </c>
      <c r="E14" s="34">
        <f>AVERAGE(E4:E13)</f>
        <v>132737.5</v>
      </c>
    </row>
    <row r="15" spans="1:5" ht="13.5" thickBot="1" x14ac:dyDescent="0.25">
      <c r="A15" s="35" t="s">
        <v>83</v>
      </c>
      <c r="B15" s="36">
        <f>SUM(B4:B13)</f>
        <v>1940</v>
      </c>
      <c r="C15" s="36">
        <f>SUM(C4:C13)</f>
        <v>4500</v>
      </c>
      <c r="D15" s="36">
        <f>SUM(D4:D13)</f>
        <v>4440</v>
      </c>
      <c r="E15" s="36">
        <f>SUM(E4:E13)</f>
        <v>1061900</v>
      </c>
    </row>
    <row r="17" spans="4:5" ht="13.5" thickBot="1" x14ac:dyDescent="0.25"/>
    <row r="18" spans="4:5" ht="15" thickTop="1" thickBot="1" x14ac:dyDescent="0.25">
      <c r="D18" s="69" t="s">
        <v>84</v>
      </c>
      <c r="E18" s="70"/>
    </row>
    <row r="40" spans="1:5" ht="16.5" x14ac:dyDescent="0.2">
      <c r="A40" s="26" t="s">
        <v>68</v>
      </c>
      <c r="B40" s="19"/>
      <c r="C40" s="19"/>
      <c r="D40" s="19"/>
      <c r="E40" s="19"/>
    </row>
    <row r="41" spans="1:5" ht="13.5" thickBot="1" x14ac:dyDescent="0.25">
      <c r="A41" s="27"/>
      <c r="E41" s="28"/>
    </row>
    <row r="42" spans="1:5" ht="14" x14ac:dyDescent="0.2">
      <c r="A42" s="29" t="s">
        <v>69</v>
      </c>
      <c r="B42" s="30" t="s">
        <v>70</v>
      </c>
      <c r="C42" s="30" t="s">
        <v>71</v>
      </c>
      <c r="D42" s="30" t="s">
        <v>72</v>
      </c>
      <c r="E42" s="30" t="s">
        <v>73</v>
      </c>
    </row>
    <row r="43" spans="1:5" x14ac:dyDescent="0.2">
      <c r="A43" s="31" t="s">
        <v>74</v>
      </c>
      <c r="B43" s="32">
        <v>180</v>
      </c>
      <c r="C43" s="32">
        <v>600</v>
      </c>
      <c r="D43" s="32">
        <v>650</v>
      </c>
      <c r="E43" s="32">
        <f t="shared" ref="E43:E50" si="1">B43*D43</f>
        <v>117000</v>
      </c>
    </row>
    <row r="44" spans="1:5" x14ac:dyDescent="0.2">
      <c r="A44" s="31" t="s">
        <v>75</v>
      </c>
      <c r="B44" s="32">
        <v>200</v>
      </c>
      <c r="C44" s="32">
        <v>800</v>
      </c>
      <c r="D44" s="32">
        <v>700</v>
      </c>
      <c r="E44" s="32">
        <f t="shared" si="1"/>
        <v>140000</v>
      </c>
    </row>
    <row r="45" spans="1:5" x14ac:dyDescent="0.2">
      <c r="A45" s="31" t="s">
        <v>76</v>
      </c>
      <c r="B45" s="32">
        <v>250</v>
      </c>
      <c r="C45" s="32">
        <v>800</v>
      </c>
      <c r="D45" s="32">
        <v>600</v>
      </c>
      <c r="E45" s="32">
        <f t="shared" si="1"/>
        <v>150000</v>
      </c>
    </row>
    <row r="46" spans="1:5" x14ac:dyDescent="0.2">
      <c r="A46" s="31" t="s">
        <v>77</v>
      </c>
      <c r="B46" s="32">
        <v>260</v>
      </c>
      <c r="C46" s="32">
        <v>600</v>
      </c>
      <c r="D46" s="32">
        <v>890</v>
      </c>
      <c r="E46" s="32">
        <f t="shared" si="1"/>
        <v>231400</v>
      </c>
    </row>
    <row r="47" spans="1:5" x14ac:dyDescent="0.2">
      <c r="A47" s="31" t="s">
        <v>78</v>
      </c>
      <c r="B47" s="32">
        <v>230</v>
      </c>
      <c r="C47" s="32">
        <v>450</v>
      </c>
      <c r="D47" s="32">
        <v>350</v>
      </c>
      <c r="E47" s="32">
        <f t="shared" si="1"/>
        <v>80500</v>
      </c>
    </row>
    <row r="48" spans="1:5" x14ac:dyDescent="0.2">
      <c r="A48" s="31" t="s">
        <v>79</v>
      </c>
      <c r="B48" s="32">
        <v>280</v>
      </c>
      <c r="C48" s="32">
        <v>500</v>
      </c>
      <c r="D48" s="32">
        <v>550</v>
      </c>
      <c r="E48" s="32">
        <f t="shared" si="1"/>
        <v>154000</v>
      </c>
    </row>
    <row r="49" spans="1:5" x14ac:dyDescent="0.2">
      <c r="A49" s="31" t="s">
        <v>80</v>
      </c>
      <c r="B49" s="32">
        <v>270</v>
      </c>
      <c r="C49" s="32">
        <v>400</v>
      </c>
      <c r="D49" s="32">
        <v>400</v>
      </c>
      <c r="E49" s="32">
        <f t="shared" si="1"/>
        <v>108000</v>
      </c>
    </row>
    <row r="50" spans="1:5" x14ac:dyDescent="0.2">
      <c r="A50" s="31" t="s">
        <v>81</v>
      </c>
      <c r="B50" s="32">
        <v>270</v>
      </c>
      <c r="C50" s="32">
        <v>350</v>
      </c>
      <c r="D50" s="32">
        <v>300</v>
      </c>
      <c r="E50" s="32">
        <f t="shared" si="1"/>
        <v>81000</v>
      </c>
    </row>
    <row r="51" spans="1:5" x14ac:dyDescent="0.2">
      <c r="A51" s="31"/>
      <c r="B51" s="32"/>
      <c r="C51" s="32"/>
      <c r="D51" s="32"/>
      <c r="E51" s="32"/>
    </row>
    <row r="52" spans="1:5" x14ac:dyDescent="0.2">
      <c r="A52" s="31"/>
      <c r="B52" s="32"/>
      <c r="C52" s="32"/>
      <c r="D52" s="32"/>
      <c r="E52" s="32"/>
    </row>
    <row r="53" spans="1:5" x14ac:dyDescent="0.2">
      <c r="A53" s="33" t="s">
        <v>82</v>
      </c>
      <c r="B53" s="34">
        <f>AVERAGE(B43:B52)</f>
        <v>242.5</v>
      </c>
      <c r="C53" s="34">
        <f>AVERAGE(C43:C52)</f>
        <v>562.5</v>
      </c>
      <c r="D53" s="34">
        <f>AVERAGE(D43:D52)</f>
        <v>555</v>
      </c>
      <c r="E53" s="34">
        <f>AVERAGE(E43:E52)</f>
        <v>132737.5</v>
      </c>
    </row>
    <row r="54" spans="1:5" ht="13.5" thickBot="1" x14ac:dyDescent="0.25">
      <c r="A54" s="35" t="s">
        <v>83</v>
      </c>
      <c r="B54" s="36">
        <f>SUM(B43:B52)</f>
        <v>1940</v>
      </c>
      <c r="C54" s="36">
        <f>SUM(C43:C52)</f>
        <v>4500</v>
      </c>
      <c r="D54" s="36">
        <f>SUM(D43:D52)</f>
        <v>4440</v>
      </c>
      <c r="E54" s="36">
        <f>SUM(E43:E52)</f>
        <v>1061900</v>
      </c>
    </row>
    <row r="56" spans="1:5" ht="13.5" thickBot="1" x14ac:dyDescent="0.25"/>
    <row r="57" spans="1:5" ht="15" thickTop="1" thickBot="1" x14ac:dyDescent="0.25">
      <c r="D57" s="69" t="s">
        <v>84</v>
      </c>
      <c r="E57" s="118">
        <f>COUNTA(A43:A52)</f>
        <v>8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85"/>
  <sheetViews>
    <sheetView showGridLines="0" topLeftCell="A70" workbookViewId="0">
      <selection activeCell="C35" sqref="C35"/>
    </sheetView>
  </sheetViews>
  <sheetFormatPr defaultRowHeight="13" x14ac:dyDescent="0.2"/>
  <cols>
    <col min="1" max="1" width="10.6328125" customWidth="1"/>
    <col min="2" max="2" width="5.26953125" bestFit="1" customWidth="1"/>
    <col min="3" max="7" width="10" customWidth="1"/>
    <col min="8" max="8" width="10.6328125" customWidth="1"/>
  </cols>
  <sheetData>
    <row r="1" spans="1:11" ht="19" x14ac:dyDescent="0.3">
      <c r="A1" s="1" t="s">
        <v>1</v>
      </c>
      <c r="H1" s="2"/>
    </row>
    <row r="3" spans="1:11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0</v>
      </c>
      <c r="K3" s="72"/>
    </row>
    <row r="4" spans="1:11" x14ac:dyDescent="0.2">
      <c r="A4" s="4">
        <v>36617</v>
      </c>
      <c r="B4" s="5" t="s">
        <v>9</v>
      </c>
      <c r="C4" s="6">
        <v>230</v>
      </c>
      <c r="D4" s="6">
        <v>211</v>
      </c>
      <c r="E4" s="6">
        <v>96</v>
      </c>
      <c r="F4" s="6">
        <v>148</v>
      </c>
      <c r="G4" s="6">
        <v>156</v>
      </c>
      <c r="H4" s="6">
        <f>SUM(C4:G4)</f>
        <v>841</v>
      </c>
    </row>
    <row r="5" spans="1:11" x14ac:dyDescent="0.2">
      <c r="A5" s="7">
        <v>36618</v>
      </c>
      <c r="B5" s="8" t="s">
        <v>10</v>
      </c>
      <c r="C5" s="9">
        <v>210</v>
      </c>
      <c r="D5" s="9">
        <v>185</v>
      </c>
      <c r="E5" s="9">
        <v>59</v>
      </c>
      <c r="F5" s="9">
        <v>110</v>
      </c>
      <c r="G5" s="9">
        <v>124</v>
      </c>
      <c r="H5" s="9">
        <f t="shared" ref="H5:H32" si="0">SUM(C5:G5)</f>
        <v>688</v>
      </c>
      <c r="K5" s="37"/>
    </row>
    <row r="6" spans="1:11" x14ac:dyDescent="0.2">
      <c r="A6" s="10">
        <v>36619</v>
      </c>
      <c r="B6" s="11" t="s">
        <v>11</v>
      </c>
      <c r="C6" s="12">
        <v>65</v>
      </c>
      <c r="D6" s="12">
        <v>60</v>
      </c>
      <c r="E6" s="12">
        <v>50</v>
      </c>
      <c r="F6" s="12">
        <f>D6*0.85</f>
        <v>51</v>
      </c>
      <c r="G6" s="12">
        <v>55</v>
      </c>
      <c r="H6" s="13">
        <f t="shared" si="0"/>
        <v>281</v>
      </c>
    </row>
    <row r="7" spans="1:11" x14ac:dyDescent="0.2">
      <c r="A7" s="10">
        <v>36620</v>
      </c>
      <c r="B7" s="11" t="s">
        <v>12</v>
      </c>
      <c r="C7" s="14" t="s">
        <v>13</v>
      </c>
      <c r="D7" s="12">
        <v>85</v>
      </c>
      <c r="E7" s="14" t="s">
        <v>14</v>
      </c>
      <c r="F7" s="14" t="s">
        <v>14</v>
      </c>
      <c r="G7" s="12">
        <v>60</v>
      </c>
      <c r="H7" s="13">
        <f t="shared" si="0"/>
        <v>145</v>
      </c>
    </row>
    <row r="8" spans="1:11" x14ac:dyDescent="0.2">
      <c r="A8" s="10">
        <v>36621</v>
      </c>
      <c r="B8" s="11" t="s">
        <v>15</v>
      </c>
      <c r="C8" s="12">
        <v>101</v>
      </c>
      <c r="D8" s="14" t="s">
        <v>14</v>
      </c>
      <c r="E8" s="12">
        <v>73</v>
      </c>
      <c r="F8" s="12">
        <v>78</v>
      </c>
      <c r="G8" s="14" t="s">
        <v>14</v>
      </c>
      <c r="H8" s="13">
        <f t="shared" si="0"/>
        <v>252</v>
      </c>
    </row>
    <row r="9" spans="1:11" x14ac:dyDescent="0.2">
      <c r="A9" s="10">
        <v>36622</v>
      </c>
      <c r="B9" s="11" t="s">
        <v>16</v>
      </c>
      <c r="C9" s="12">
        <v>59</v>
      </c>
      <c r="D9" s="12">
        <v>54</v>
      </c>
      <c r="E9" s="12">
        <v>43</v>
      </c>
      <c r="F9" s="12">
        <v>45</v>
      </c>
      <c r="G9" s="12">
        <v>41</v>
      </c>
      <c r="H9" s="13">
        <f t="shared" si="0"/>
        <v>242</v>
      </c>
    </row>
    <row r="10" spans="1:11" x14ac:dyDescent="0.2">
      <c r="A10" s="10">
        <v>36623</v>
      </c>
      <c r="B10" s="11" t="s">
        <v>17</v>
      </c>
      <c r="C10" s="12">
        <v>68</v>
      </c>
      <c r="D10" s="12">
        <v>66</v>
      </c>
      <c r="E10" s="12">
        <v>53</v>
      </c>
      <c r="F10" s="12">
        <v>56</v>
      </c>
      <c r="G10" s="12">
        <v>48</v>
      </c>
      <c r="H10" s="13">
        <f t="shared" si="0"/>
        <v>291</v>
      </c>
    </row>
    <row r="11" spans="1:11" x14ac:dyDescent="0.2">
      <c r="A11" s="4">
        <v>36624</v>
      </c>
      <c r="B11" s="5" t="s">
        <v>18</v>
      </c>
      <c r="C11" s="6">
        <v>186</v>
      </c>
      <c r="D11" s="6">
        <v>251</v>
      </c>
      <c r="E11" s="6">
        <v>201</v>
      </c>
      <c r="F11" s="6">
        <v>213</v>
      </c>
      <c r="G11" s="6">
        <v>120</v>
      </c>
      <c r="H11" s="6">
        <f t="shared" si="0"/>
        <v>971</v>
      </c>
    </row>
    <row r="12" spans="1:11" x14ac:dyDescent="0.2">
      <c r="A12" s="7">
        <v>36625</v>
      </c>
      <c r="B12" s="8" t="s">
        <v>10</v>
      </c>
      <c r="C12" s="9">
        <v>210</v>
      </c>
      <c r="D12" s="9">
        <v>185</v>
      </c>
      <c r="E12" s="9">
        <v>59</v>
      </c>
      <c r="F12" s="9">
        <v>110</v>
      </c>
      <c r="G12" s="9">
        <v>124</v>
      </c>
      <c r="H12" s="9">
        <f>SUM(C12:G12)</f>
        <v>688</v>
      </c>
    </row>
    <row r="13" spans="1:11" x14ac:dyDescent="0.2">
      <c r="A13" s="10">
        <v>36626</v>
      </c>
      <c r="B13" s="11" t="s">
        <v>11</v>
      </c>
      <c r="C13" s="12">
        <v>56</v>
      </c>
      <c r="D13" s="12">
        <v>55</v>
      </c>
      <c r="E13" s="12">
        <v>42</v>
      </c>
      <c r="F13" s="12">
        <v>45</v>
      </c>
      <c r="G13" s="12">
        <v>40</v>
      </c>
      <c r="H13" s="13">
        <f t="shared" si="0"/>
        <v>238</v>
      </c>
    </row>
    <row r="14" spans="1:11" x14ac:dyDescent="0.2">
      <c r="A14" s="10">
        <v>36627</v>
      </c>
      <c r="B14" s="11" t="s">
        <v>12</v>
      </c>
      <c r="C14" s="12">
        <v>90</v>
      </c>
      <c r="D14" s="12">
        <v>81</v>
      </c>
      <c r="E14" s="14" t="s">
        <v>14</v>
      </c>
      <c r="F14" s="14" t="s">
        <v>14</v>
      </c>
      <c r="G14" s="12">
        <f>C14*0.7</f>
        <v>62.999999999999993</v>
      </c>
      <c r="H14" s="13">
        <f t="shared" si="0"/>
        <v>234</v>
      </c>
    </row>
    <row r="15" spans="1:11" x14ac:dyDescent="0.2">
      <c r="A15" s="10">
        <v>36628</v>
      </c>
      <c r="B15" s="11" t="s">
        <v>15</v>
      </c>
      <c r="C15" s="12">
        <v>58</v>
      </c>
      <c r="D15" s="14" t="s">
        <v>14</v>
      </c>
      <c r="E15" s="12">
        <v>68</v>
      </c>
      <c r="F15" s="12">
        <v>48</v>
      </c>
      <c r="G15" s="14" t="s">
        <v>14</v>
      </c>
      <c r="H15" s="13">
        <f t="shared" si="0"/>
        <v>174</v>
      </c>
    </row>
    <row r="16" spans="1:11" x14ac:dyDescent="0.2">
      <c r="A16" s="10">
        <v>36629</v>
      </c>
      <c r="B16" s="11" t="s">
        <v>16</v>
      </c>
      <c r="C16" s="12">
        <v>56</v>
      </c>
      <c r="D16" s="12">
        <v>44</v>
      </c>
      <c r="E16" s="12">
        <v>40</v>
      </c>
      <c r="F16" s="12">
        <v>40</v>
      </c>
      <c r="G16" s="12">
        <v>40</v>
      </c>
      <c r="H16" s="13">
        <f t="shared" si="0"/>
        <v>220</v>
      </c>
    </row>
    <row r="17" spans="1:8" x14ac:dyDescent="0.2">
      <c r="A17" s="10">
        <v>36630</v>
      </c>
      <c r="B17" s="11" t="s">
        <v>17</v>
      </c>
      <c r="C17" s="12">
        <v>94</v>
      </c>
      <c r="D17" s="12">
        <v>118</v>
      </c>
      <c r="E17" s="12">
        <v>95</v>
      </c>
      <c r="F17" s="12">
        <v>100</v>
      </c>
      <c r="G17" s="12">
        <v>48</v>
      </c>
      <c r="H17" s="13">
        <f t="shared" si="0"/>
        <v>455</v>
      </c>
    </row>
    <row r="18" spans="1:8" x14ac:dyDescent="0.2">
      <c r="A18" s="4">
        <v>36631</v>
      </c>
      <c r="B18" s="5" t="s">
        <v>18</v>
      </c>
      <c r="C18" s="6">
        <v>214</v>
      </c>
      <c r="D18" s="6">
        <v>245</v>
      </c>
      <c r="E18" s="6">
        <v>196</v>
      </c>
      <c r="F18" s="6">
        <v>208</v>
      </c>
      <c r="G18" s="6">
        <v>150</v>
      </c>
      <c r="H18" s="6">
        <f t="shared" si="0"/>
        <v>1013</v>
      </c>
    </row>
    <row r="19" spans="1:8" x14ac:dyDescent="0.2">
      <c r="A19" s="7">
        <v>36632</v>
      </c>
      <c r="B19" s="8" t="s">
        <v>10</v>
      </c>
      <c r="C19" s="9">
        <v>210</v>
      </c>
      <c r="D19" s="9">
        <v>185</v>
      </c>
      <c r="E19" s="9">
        <v>59</v>
      </c>
      <c r="F19" s="9">
        <v>110</v>
      </c>
      <c r="G19" s="9">
        <v>124</v>
      </c>
      <c r="H19" s="9">
        <f>SUM(C19:G19)</f>
        <v>688</v>
      </c>
    </row>
    <row r="20" spans="1:8" x14ac:dyDescent="0.2">
      <c r="A20" s="10">
        <v>36633</v>
      </c>
      <c r="B20" s="11" t="s">
        <v>11</v>
      </c>
      <c r="C20" s="14" t="s">
        <v>13</v>
      </c>
      <c r="D20" s="12">
        <v>102</v>
      </c>
      <c r="E20" s="12">
        <v>80</v>
      </c>
      <c r="F20" s="12">
        <v>86</v>
      </c>
      <c r="G20" s="12">
        <v>56</v>
      </c>
      <c r="H20" s="13">
        <f t="shared" si="0"/>
        <v>324</v>
      </c>
    </row>
    <row r="21" spans="1:8" x14ac:dyDescent="0.2">
      <c r="A21" s="10">
        <v>36634</v>
      </c>
      <c r="B21" s="11" t="s">
        <v>12</v>
      </c>
      <c r="C21" s="12">
        <v>98</v>
      </c>
      <c r="D21" s="12">
        <v>102</v>
      </c>
      <c r="E21" s="14" t="s">
        <v>14</v>
      </c>
      <c r="F21" s="14" t="s">
        <v>14</v>
      </c>
      <c r="G21" s="12">
        <v>68</v>
      </c>
      <c r="H21" s="13">
        <f t="shared" si="0"/>
        <v>268</v>
      </c>
    </row>
    <row r="22" spans="1:8" x14ac:dyDescent="0.2">
      <c r="A22" s="10">
        <v>36635</v>
      </c>
      <c r="B22" s="11" t="s">
        <v>15</v>
      </c>
      <c r="C22" s="12">
        <v>59</v>
      </c>
      <c r="D22" s="14" t="s">
        <v>14</v>
      </c>
      <c r="E22" s="12">
        <v>50</v>
      </c>
      <c r="F22" s="12">
        <v>51</v>
      </c>
      <c r="G22" s="14" t="s">
        <v>14</v>
      </c>
      <c r="H22" s="13">
        <f t="shared" si="0"/>
        <v>160</v>
      </c>
    </row>
    <row r="23" spans="1:8" x14ac:dyDescent="0.2">
      <c r="A23" s="10">
        <v>36636</v>
      </c>
      <c r="B23" s="11" t="s">
        <v>16</v>
      </c>
      <c r="C23" s="12">
        <v>78</v>
      </c>
      <c r="D23" s="12">
        <v>85</v>
      </c>
      <c r="E23" s="12">
        <v>68</v>
      </c>
      <c r="F23" s="12">
        <v>72</v>
      </c>
      <c r="G23" s="12">
        <v>55</v>
      </c>
      <c r="H23" s="13">
        <f t="shared" si="0"/>
        <v>358</v>
      </c>
    </row>
    <row r="24" spans="1:8" x14ac:dyDescent="0.2">
      <c r="A24" s="10">
        <v>36637</v>
      </c>
      <c r="B24" s="11" t="s">
        <v>17</v>
      </c>
      <c r="C24" s="12">
        <v>56</v>
      </c>
      <c r="D24" s="12">
        <v>56</v>
      </c>
      <c r="E24" s="12">
        <v>45</v>
      </c>
      <c r="F24" s="12">
        <v>48</v>
      </c>
      <c r="G24" s="12">
        <v>40</v>
      </c>
      <c r="H24" s="13">
        <f t="shared" si="0"/>
        <v>245</v>
      </c>
    </row>
    <row r="25" spans="1:8" x14ac:dyDescent="0.2">
      <c r="A25" s="4">
        <v>36638</v>
      </c>
      <c r="B25" s="5" t="s">
        <v>18</v>
      </c>
      <c r="C25" s="6">
        <v>257</v>
      </c>
      <c r="D25" s="6">
        <v>201</v>
      </c>
      <c r="E25" s="6">
        <v>159</v>
      </c>
      <c r="F25" s="6">
        <v>170</v>
      </c>
      <c r="G25" s="6">
        <v>185</v>
      </c>
      <c r="H25" s="6">
        <f t="shared" si="0"/>
        <v>972</v>
      </c>
    </row>
    <row r="26" spans="1:8" x14ac:dyDescent="0.2">
      <c r="A26" s="7">
        <v>36639</v>
      </c>
      <c r="B26" s="8" t="s">
        <v>10</v>
      </c>
      <c r="C26" s="9">
        <v>210</v>
      </c>
      <c r="D26" s="9">
        <v>185</v>
      </c>
      <c r="E26" s="9">
        <v>59</v>
      </c>
      <c r="F26" s="9">
        <v>110</v>
      </c>
      <c r="G26" s="9">
        <v>124</v>
      </c>
      <c r="H26" s="9">
        <f>SUM(C26:G26)</f>
        <v>688</v>
      </c>
    </row>
    <row r="27" spans="1:8" x14ac:dyDescent="0.2">
      <c r="A27" s="10">
        <v>36640</v>
      </c>
      <c r="B27" s="11" t="s">
        <v>11</v>
      </c>
      <c r="C27" s="12">
        <v>98</v>
      </c>
      <c r="D27" s="12">
        <v>80</v>
      </c>
      <c r="E27" s="12">
        <v>64</v>
      </c>
      <c r="F27" s="12">
        <v>68</v>
      </c>
      <c r="G27" s="12">
        <v>70</v>
      </c>
      <c r="H27" s="13">
        <f t="shared" si="0"/>
        <v>380</v>
      </c>
    </row>
    <row r="28" spans="1:8" x14ac:dyDescent="0.2">
      <c r="A28" s="10">
        <v>36641</v>
      </c>
      <c r="B28" s="11" t="s">
        <v>12</v>
      </c>
      <c r="C28" s="12">
        <v>101</v>
      </c>
      <c r="D28" s="12">
        <v>88</v>
      </c>
      <c r="E28" s="14" t="s">
        <v>14</v>
      </c>
      <c r="F28" s="14" t="s">
        <v>14</v>
      </c>
      <c r="G28" s="12">
        <v>76</v>
      </c>
      <c r="H28" s="13">
        <f t="shared" si="0"/>
        <v>265</v>
      </c>
    </row>
    <row r="29" spans="1:8" x14ac:dyDescent="0.2">
      <c r="A29" s="10">
        <v>36642</v>
      </c>
      <c r="B29" s="11" t="s">
        <v>15</v>
      </c>
      <c r="C29" s="12">
        <v>135</v>
      </c>
      <c r="D29" s="14" t="s">
        <v>14</v>
      </c>
      <c r="E29" s="12">
        <v>96</v>
      </c>
      <c r="F29" s="12">
        <v>102</v>
      </c>
      <c r="G29" s="14" t="s">
        <v>14</v>
      </c>
      <c r="H29" s="13">
        <f t="shared" si="0"/>
        <v>333</v>
      </c>
    </row>
    <row r="30" spans="1:8" x14ac:dyDescent="0.2">
      <c r="A30" s="10">
        <v>36643</v>
      </c>
      <c r="B30" s="11" t="s">
        <v>16</v>
      </c>
      <c r="C30" s="12">
        <v>152</v>
      </c>
      <c r="D30" s="12">
        <v>150</v>
      </c>
      <c r="E30" s="12">
        <v>120</v>
      </c>
      <c r="F30" s="14" t="s">
        <v>13</v>
      </c>
      <c r="G30" s="12">
        <v>59</v>
      </c>
      <c r="H30" s="13">
        <f t="shared" si="0"/>
        <v>481</v>
      </c>
    </row>
    <row r="31" spans="1:8" x14ac:dyDescent="0.2">
      <c r="A31" s="10">
        <v>36644</v>
      </c>
      <c r="B31" s="11" t="s">
        <v>17</v>
      </c>
      <c r="C31" s="12">
        <v>180</v>
      </c>
      <c r="D31" s="12">
        <v>180</v>
      </c>
      <c r="E31" s="12">
        <v>145</v>
      </c>
      <c r="F31" s="12">
        <v>150</v>
      </c>
      <c r="G31" s="12">
        <v>65</v>
      </c>
      <c r="H31" s="13">
        <f t="shared" si="0"/>
        <v>720</v>
      </c>
    </row>
    <row r="32" spans="1:8" x14ac:dyDescent="0.2">
      <c r="A32" s="4">
        <v>36645</v>
      </c>
      <c r="B32" s="5" t="s">
        <v>18</v>
      </c>
      <c r="C32" s="6">
        <v>256</v>
      </c>
      <c r="D32" s="6">
        <v>220</v>
      </c>
      <c r="E32" s="6">
        <v>176</v>
      </c>
      <c r="F32" s="6">
        <v>187</v>
      </c>
      <c r="G32" s="6">
        <v>120</v>
      </c>
      <c r="H32" s="6">
        <f t="shared" si="0"/>
        <v>959</v>
      </c>
    </row>
    <row r="33" spans="1:8" x14ac:dyDescent="0.2">
      <c r="A33" s="7">
        <v>36646</v>
      </c>
      <c r="B33" s="8" t="s">
        <v>10</v>
      </c>
      <c r="C33" s="71">
        <v>210</v>
      </c>
      <c r="D33" s="71">
        <v>185</v>
      </c>
      <c r="E33" s="71">
        <v>59</v>
      </c>
      <c r="F33" s="71">
        <v>110</v>
      </c>
      <c r="G33" s="71">
        <v>124</v>
      </c>
      <c r="H33" s="9">
        <f>SUM(C33:G33)</f>
        <v>688</v>
      </c>
    </row>
    <row r="34" spans="1:8" ht="13.5" thickBot="1" x14ac:dyDescent="0.25">
      <c r="A34" s="137" t="s">
        <v>19</v>
      </c>
      <c r="B34" s="138"/>
      <c r="C34" s="119">
        <f>SUM(C4:C33)</f>
        <v>3797</v>
      </c>
      <c r="D34" s="119">
        <f>SUM(D4:D33)</f>
        <v>3459</v>
      </c>
      <c r="E34" s="119">
        <f>SUM(E4:E33)</f>
        <v>2255</v>
      </c>
      <c r="F34" s="119">
        <f>SUM(F4:F33)</f>
        <v>2516</v>
      </c>
      <c r="G34" s="119">
        <f>SUM(G4:G33)</f>
        <v>2235</v>
      </c>
    </row>
    <row r="35" spans="1:8" ht="13.5" thickBot="1" x14ac:dyDescent="0.25">
      <c r="A35" s="137" t="s">
        <v>20</v>
      </c>
      <c r="B35" s="138"/>
      <c r="C35" s="120"/>
      <c r="D35" s="120"/>
      <c r="E35" s="120"/>
      <c r="F35" s="120"/>
      <c r="G35" s="120"/>
    </row>
    <row r="50" spans="1:12" ht="19" x14ac:dyDescent="0.3">
      <c r="A50" s="1" t="s">
        <v>1</v>
      </c>
      <c r="H50" s="2"/>
    </row>
    <row r="52" spans="1:12" x14ac:dyDescent="0.2">
      <c r="A52" s="3" t="s">
        <v>2</v>
      </c>
      <c r="B52" s="3" t="s">
        <v>3</v>
      </c>
      <c r="C52" s="3" t="s">
        <v>4</v>
      </c>
      <c r="D52" s="3" t="s">
        <v>5</v>
      </c>
      <c r="E52" s="3" t="s">
        <v>6</v>
      </c>
      <c r="F52" s="3" t="s">
        <v>7</v>
      </c>
      <c r="G52" s="3" t="s">
        <v>8</v>
      </c>
      <c r="H52" s="3" t="s">
        <v>0</v>
      </c>
      <c r="J52" s="72"/>
      <c r="K52" s="72"/>
      <c r="L52" s="72"/>
    </row>
    <row r="53" spans="1:12" x14ac:dyDescent="0.2">
      <c r="A53" s="4">
        <v>36617</v>
      </c>
      <c r="B53" s="5" t="s">
        <v>9</v>
      </c>
      <c r="C53" s="6">
        <v>230</v>
      </c>
      <c r="D53" s="6">
        <v>211</v>
      </c>
      <c r="E53" s="6">
        <v>96</v>
      </c>
      <c r="F53" s="6">
        <v>148</v>
      </c>
      <c r="G53" s="6">
        <v>156</v>
      </c>
      <c r="H53" s="6">
        <f t="shared" ref="H53:H75" si="1">SUM(C53:G53)</f>
        <v>841</v>
      </c>
    </row>
    <row r="54" spans="1:12" x14ac:dyDescent="0.2">
      <c r="A54" s="7">
        <v>36618</v>
      </c>
      <c r="B54" s="8" t="s">
        <v>10</v>
      </c>
      <c r="C54" s="9">
        <v>210</v>
      </c>
      <c r="D54" s="9">
        <v>185</v>
      </c>
      <c r="E54" s="9">
        <v>59</v>
      </c>
      <c r="F54" s="9">
        <v>110</v>
      </c>
      <c r="G54" s="9">
        <v>124</v>
      </c>
      <c r="H54" s="9">
        <f t="shared" si="1"/>
        <v>688</v>
      </c>
    </row>
    <row r="55" spans="1:12" x14ac:dyDescent="0.2">
      <c r="A55" s="10">
        <v>36619</v>
      </c>
      <c r="B55" s="11" t="s">
        <v>11</v>
      </c>
      <c r="C55" s="12">
        <v>65</v>
      </c>
      <c r="D55" s="12">
        <v>60</v>
      </c>
      <c r="E55" s="12">
        <v>50</v>
      </c>
      <c r="F55" s="12">
        <f>D55*0.85</f>
        <v>51</v>
      </c>
      <c r="G55" s="12">
        <v>55</v>
      </c>
      <c r="H55" s="13">
        <f t="shared" si="1"/>
        <v>281</v>
      </c>
    </row>
    <row r="56" spans="1:12" x14ac:dyDescent="0.2">
      <c r="A56" s="10">
        <v>36620</v>
      </c>
      <c r="B56" s="11" t="s">
        <v>12</v>
      </c>
      <c r="C56" s="14" t="s">
        <v>13</v>
      </c>
      <c r="D56" s="12">
        <v>85</v>
      </c>
      <c r="E56" s="14" t="s">
        <v>14</v>
      </c>
      <c r="F56" s="14" t="s">
        <v>14</v>
      </c>
      <c r="G56" s="12">
        <v>60</v>
      </c>
      <c r="H56" s="13">
        <f t="shared" si="1"/>
        <v>145</v>
      </c>
    </row>
    <row r="57" spans="1:12" x14ac:dyDescent="0.2">
      <c r="A57" s="10">
        <v>36621</v>
      </c>
      <c r="B57" s="11" t="s">
        <v>15</v>
      </c>
      <c r="C57" s="12">
        <v>101</v>
      </c>
      <c r="D57" s="14" t="s">
        <v>14</v>
      </c>
      <c r="E57" s="12">
        <v>73</v>
      </c>
      <c r="F57" s="12">
        <v>78</v>
      </c>
      <c r="G57" s="14" t="s">
        <v>14</v>
      </c>
      <c r="H57" s="13">
        <f t="shared" si="1"/>
        <v>252</v>
      </c>
    </row>
    <row r="58" spans="1:12" x14ac:dyDescent="0.2">
      <c r="A58" s="10">
        <v>36622</v>
      </c>
      <c r="B58" s="11" t="s">
        <v>16</v>
      </c>
      <c r="C58" s="12">
        <v>59</v>
      </c>
      <c r="D58" s="12">
        <v>54</v>
      </c>
      <c r="E58" s="12">
        <v>43</v>
      </c>
      <c r="F58" s="12">
        <v>45</v>
      </c>
      <c r="G58" s="12">
        <v>41</v>
      </c>
      <c r="H58" s="13">
        <f t="shared" si="1"/>
        <v>242</v>
      </c>
    </row>
    <row r="59" spans="1:12" x14ac:dyDescent="0.2">
      <c r="A59" s="10">
        <v>36623</v>
      </c>
      <c r="B59" s="11" t="s">
        <v>17</v>
      </c>
      <c r="C59" s="12">
        <v>68</v>
      </c>
      <c r="D59" s="12">
        <v>66</v>
      </c>
      <c r="E59" s="12">
        <v>53</v>
      </c>
      <c r="F59" s="12">
        <v>56</v>
      </c>
      <c r="G59" s="12">
        <v>48</v>
      </c>
      <c r="H59" s="13">
        <f t="shared" si="1"/>
        <v>291</v>
      </c>
    </row>
    <row r="60" spans="1:12" x14ac:dyDescent="0.2">
      <c r="A60" s="4">
        <v>36624</v>
      </c>
      <c r="B60" s="5" t="s">
        <v>18</v>
      </c>
      <c r="C60" s="6">
        <v>186</v>
      </c>
      <c r="D60" s="6">
        <v>251</v>
      </c>
      <c r="E60" s="6">
        <v>201</v>
      </c>
      <c r="F60" s="6">
        <v>213</v>
      </c>
      <c r="G60" s="6">
        <v>120</v>
      </c>
      <c r="H60" s="6">
        <f t="shared" si="1"/>
        <v>971</v>
      </c>
    </row>
    <row r="61" spans="1:12" x14ac:dyDescent="0.2">
      <c r="A61" s="7">
        <v>36625</v>
      </c>
      <c r="B61" s="8" t="s">
        <v>10</v>
      </c>
      <c r="C61" s="9">
        <v>210</v>
      </c>
      <c r="D61" s="9">
        <v>185</v>
      </c>
      <c r="E61" s="9">
        <v>59</v>
      </c>
      <c r="F61" s="9">
        <v>110</v>
      </c>
      <c r="G61" s="9">
        <v>124</v>
      </c>
      <c r="H61" s="9">
        <f t="shared" si="1"/>
        <v>688</v>
      </c>
    </row>
    <row r="62" spans="1:12" x14ac:dyDescent="0.2">
      <c r="A62" s="10">
        <v>36626</v>
      </c>
      <c r="B62" s="11" t="s">
        <v>11</v>
      </c>
      <c r="C62" s="12">
        <v>56</v>
      </c>
      <c r="D62" s="12">
        <v>55</v>
      </c>
      <c r="E62" s="12">
        <v>42</v>
      </c>
      <c r="F62" s="12">
        <v>45</v>
      </c>
      <c r="G62" s="12">
        <v>40</v>
      </c>
      <c r="H62" s="13">
        <f t="shared" si="1"/>
        <v>238</v>
      </c>
    </row>
    <row r="63" spans="1:12" x14ac:dyDescent="0.2">
      <c r="A63" s="10">
        <v>36627</v>
      </c>
      <c r="B63" s="11" t="s">
        <v>12</v>
      </c>
      <c r="C63" s="12">
        <v>90</v>
      </c>
      <c r="D63" s="12">
        <v>81</v>
      </c>
      <c r="E63" s="14" t="s">
        <v>14</v>
      </c>
      <c r="F63" s="14" t="s">
        <v>14</v>
      </c>
      <c r="G63" s="12">
        <f>C63*0.7</f>
        <v>62.999999999999993</v>
      </c>
      <c r="H63" s="13">
        <f t="shared" si="1"/>
        <v>234</v>
      </c>
    </row>
    <row r="64" spans="1:12" x14ac:dyDescent="0.2">
      <c r="A64" s="10">
        <v>36628</v>
      </c>
      <c r="B64" s="11" t="s">
        <v>15</v>
      </c>
      <c r="C64" s="12">
        <v>58</v>
      </c>
      <c r="D64" s="14" t="s">
        <v>14</v>
      </c>
      <c r="E64" s="12">
        <v>68</v>
      </c>
      <c r="F64" s="12">
        <v>48</v>
      </c>
      <c r="G64" s="14" t="s">
        <v>14</v>
      </c>
      <c r="H64" s="13">
        <f t="shared" si="1"/>
        <v>174</v>
      </c>
    </row>
    <row r="65" spans="1:8" x14ac:dyDescent="0.2">
      <c r="A65" s="10">
        <v>36629</v>
      </c>
      <c r="B65" s="11" t="s">
        <v>16</v>
      </c>
      <c r="C65" s="12">
        <v>56</v>
      </c>
      <c r="D65" s="12">
        <v>44</v>
      </c>
      <c r="E65" s="12">
        <v>40</v>
      </c>
      <c r="F65" s="12">
        <v>40</v>
      </c>
      <c r="G65" s="12">
        <v>40</v>
      </c>
      <c r="H65" s="13">
        <f t="shared" si="1"/>
        <v>220</v>
      </c>
    </row>
    <row r="66" spans="1:8" x14ac:dyDescent="0.2">
      <c r="A66" s="10">
        <v>36630</v>
      </c>
      <c r="B66" s="11" t="s">
        <v>17</v>
      </c>
      <c r="C66" s="12">
        <v>94</v>
      </c>
      <c r="D66" s="12">
        <v>118</v>
      </c>
      <c r="E66" s="12">
        <v>95</v>
      </c>
      <c r="F66" s="12">
        <v>100</v>
      </c>
      <c r="G66" s="12">
        <v>48</v>
      </c>
      <c r="H66" s="13">
        <f t="shared" si="1"/>
        <v>455</v>
      </c>
    </row>
    <row r="67" spans="1:8" x14ac:dyDescent="0.2">
      <c r="A67" s="4">
        <v>36631</v>
      </c>
      <c r="B67" s="5" t="s">
        <v>18</v>
      </c>
      <c r="C67" s="6">
        <v>214</v>
      </c>
      <c r="D67" s="6">
        <v>245</v>
      </c>
      <c r="E67" s="6">
        <v>196</v>
      </c>
      <c r="F67" s="6">
        <v>208</v>
      </c>
      <c r="G67" s="6">
        <v>150</v>
      </c>
      <c r="H67" s="6">
        <f t="shared" si="1"/>
        <v>1013</v>
      </c>
    </row>
    <row r="68" spans="1:8" x14ac:dyDescent="0.2">
      <c r="A68" s="7">
        <v>36632</v>
      </c>
      <c r="B68" s="8" t="s">
        <v>10</v>
      </c>
      <c r="C68" s="9">
        <v>210</v>
      </c>
      <c r="D68" s="9">
        <v>185</v>
      </c>
      <c r="E68" s="9">
        <v>59</v>
      </c>
      <c r="F68" s="9">
        <v>110</v>
      </c>
      <c r="G68" s="9">
        <v>124</v>
      </c>
      <c r="H68" s="9">
        <f t="shared" si="1"/>
        <v>688</v>
      </c>
    </row>
    <row r="69" spans="1:8" x14ac:dyDescent="0.2">
      <c r="A69" s="10">
        <v>36633</v>
      </c>
      <c r="B69" s="11" t="s">
        <v>11</v>
      </c>
      <c r="C69" s="14" t="s">
        <v>13</v>
      </c>
      <c r="D69" s="12">
        <v>102</v>
      </c>
      <c r="E69" s="12">
        <v>80</v>
      </c>
      <c r="F69" s="12">
        <v>86</v>
      </c>
      <c r="G69" s="12">
        <v>56</v>
      </c>
      <c r="H69" s="13">
        <f t="shared" si="1"/>
        <v>324</v>
      </c>
    </row>
    <row r="70" spans="1:8" x14ac:dyDescent="0.2">
      <c r="A70" s="10">
        <v>36634</v>
      </c>
      <c r="B70" s="11" t="s">
        <v>12</v>
      </c>
      <c r="C70" s="12">
        <v>98</v>
      </c>
      <c r="D70" s="12">
        <v>102</v>
      </c>
      <c r="E70" s="14" t="s">
        <v>14</v>
      </c>
      <c r="F70" s="14" t="s">
        <v>14</v>
      </c>
      <c r="G70" s="12">
        <v>68</v>
      </c>
      <c r="H70" s="13">
        <f t="shared" si="1"/>
        <v>268</v>
      </c>
    </row>
    <row r="71" spans="1:8" x14ac:dyDescent="0.2">
      <c r="A71" s="10">
        <v>36635</v>
      </c>
      <c r="B71" s="11" t="s">
        <v>15</v>
      </c>
      <c r="C71" s="12">
        <v>59</v>
      </c>
      <c r="D71" s="14" t="s">
        <v>14</v>
      </c>
      <c r="E71" s="12">
        <v>50</v>
      </c>
      <c r="F71" s="12">
        <v>51</v>
      </c>
      <c r="G71" s="14" t="s">
        <v>14</v>
      </c>
      <c r="H71" s="13">
        <f t="shared" si="1"/>
        <v>160</v>
      </c>
    </row>
    <row r="72" spans="1:8" x14ac:dyDescent="0.2">
      <c r="A72" s="10">
        <v>36636</v>
      </c>
      <c r="B72" s="11" t="s">
        <v>16</v>
      </c>
      <c r="C72" s="12">
        <v>78</v>
      </c>
      <c r="D72" s="12">
        <v>85</v>
      </c>
      <c r="E72" s="12">
        <v>68</v>
      </c>
      <c r="F72" s="12">
        <v>72</v>
      </c>
      <c r="G72" s="12">
        <v>55</v>
      </c>
      <c r="H72" s="13">
        <f t="shared" si="1"/>
        <v>358</v>
      </c>
    </row>
    <row r="73" spans="1:8" x14ac:dyDescent="0.2">
      <c r="A73" s="10">
        <v>36637</v>
      </c>
      <c r="B73" s="11" t="s">
        <v>17</v>
      </c>
      <c r="C73" s="12">
        <v>56</v>
      </c>
      <c r="D73" s="12">
        <v>56</v>
      </c>
      <c r="E73" s="12">
        <v>45</v>
      </c>
      <c r="F73" s="12">
        <v>48</v>
      </c>
      <c r="G73" s="12">
        <v>40</v>
      </c>
      <c r="H73" s="13">
        <f t="shared" si="1"/>
        <v>245</v>
      </c>
    </row>
    <row r="74" spans="1:8" x14ac:dyDescent="0.2">
      <c r="A74" s="4">
        <v>36638</v>
      </c>
      <c r="B74" s="5" t="s">
        <v>18</v>
      </c>
      <c r="C74" s="6">
        <v>257</v>
      </c>
      <c r="D74" s="6">
        <v>201</v>
      </c>
      <c r="E74" s="6">
        <v>159</v>
      </c>
      <c r="F74" s="6">
        <v>170</v>
      </c>
      <c r="G74" s="6">
        <v>185</v>
      </c>
      <c r="H74" s="6">
        <f t="shared" si="1"/>
        <v>972</v>
      </c>
    </row>
    <row r="75" spans="1:8" x14ac:dyDescent="0.2">
      <c r="A75" s="7">
        <v>36639</v>
      </c>
      <c r="B75" s="8" t="s">
        <v>10</v>
      </c>
      <c r="C75" s="9">
        <v>210</v>
      </c>
      <c r="D75" s="9">
        <v>185</v>
      </c>
      <c r="E75" s="9">
        <v>59</v>
      </c>
      <c r="F75" s="9">
        <v>110</v>
      </c>
      <c r="G75" s="9">
        <v>124</v>
      </c>
      <c r="H75" s="9">
        <f t="shared" si="1"/>
        <v>688</v>
      </c>
    </row>
    <row r="76" spans="1:8" x14ac:dyDescent="0.2">
      <c r="A76" s="10">
        <v>36640</v>
      </c>
      <c r="B76" s="11" t="s">
        <v>11</v>
      </c>
      <c r="C76" s="12">
        <v>98</v>
      </c>
      <c r="D76" s="12">
        <v>80</v>
      </c>
      <c r="E76" s="12">
        <v>64</v>
      </c>
      <c r="F76" s="12">
        <v>68</v>
      </c>
      <c r="G76" s="12">
        <v>70</v>
      </c>
      <c r="H76" s="13">
        <f t="shared" ref="H76:H81" si="2">SUM(C76:G76)</f>
        <v>380</v>
      </c>
    </row>
    <row r="77" spans="1:8" x14ac:dyDescent="0.2">
      <c r="A77" s="10">
        <v>36641</v>
      </c>
      <c r="B77" s="11" t="s">
        <v>12</v>
      </c>
      <c r="C77" s="12">
        <v>101</v>
      </c>
      <c r="D77" s="12">
        <v>88</v>
      </c>
      <c r="E77" s="14" t="s">
        <v>14</v>
      </c>
      <c r="F77" s="14" t="s">
        <v>14</v>
      </c>
      <c r="G77" s="12">
        <v>76</v>
      </c>
      <c r="H77" s="13">
        <f t="shared" si="2"/>
        <v>265</v>
      </c>
    </row>
    <row r="78" spans="1:8" x14ac:dyDescent="0.2">
      <c r="A78" s="10">
        <v>36642</v>
      </c>
      <c r="B78" s="11" t="s">
        <v>15</v>
      </c>
      <c r="C78" s="12">
        <v>135</v>
      </c>
      <c r="D78" s="14" t="s">
        <v>14</v>
      </c>
      <c r="E78" s="12">
        <v>96</v>
      </c>
      <c r="F78" s="12">
        <v>102</v>
      </c>
      <c r="G78" s="14" t="s">
        <v>14</v>
      </c>
      <c r="H78" s="13">
        <f t="shared" si="2"/>
        <v>333</v>
      </c>
    </row>
    <row r="79" spans="1:8" x14ac:dyDescent="0.2">
      <c r="A79" s="10">
        <v>36643</v>
      </c>
      <c r="B79" s="11" t="s">
        <v>16</v>
      </c>
      <c r="C79" s="12">
        <v>152</v>
      </c>
      <c r="D79" s="12">
        <v>150</v>
      </c>
      <c r="E79" s="12">
        <v>120</v>
      </c>
      <c r="F79" s="14" t="s">
        <v>13</v>
      </c>
      <c r="G79" s="12">
        <v>59</v>
      </c>
      <c r="H79" s="13">
        <f t="shared" si="2"/>
        <v>481</v>
      </c>
    </row>
    <row r="80" spans="1:8" x14ac:dyDescent="0.2">
      <c r="A80" s="10">
        <v>36644</v>
      </c>
      <c r="B80" s="11" t="s">
        <v>17</v>
      </c>
      <c r="C80" s="12">
        <v>180</v>
      </c>
      <c r="D80" s="12">
        <v>180</v>
      </c>
      <c r="E80" s="12">
        <v>145</v>
      </c>
      <c r="F80" s="12">
        <v>150</v>
      </c>
      <c r="G80" s="12">
        <v>65</v>
      </c>
      <c r="H80" s="13">
        <f t="shared" si="2"/>
        <v>720</v>
      </c>
    </row>
    <row r="81" spans="1:8" x14ac:dyDescent="0.2">
      <c r="A81" s="4">
        <v>36645</v>
      </c>
      <c r="B81" s="5" t="s">
        <v>18</v>
      </c>
      <c r="C81" s="6">
        <v>256</v>
      </c>
      <c r="D81" s="6">
        <v>220</v>
      </c>
      <c r="E81" s="6">
        <v>176</v>
      </c>
      <c r="F81" s="6">
        <v>187</v>
      </c>
      <c r="G81" s="6">
        <v>120</v>
      </c>
      <c r="H81" s="6">
        <f t="shared" si="2"/>
        <v>959</v>
      </c>
    </row>
    <row r="82" spans="1:8" x14ac:dyDescent="0.2">
      <c r="A82" s="7">
        <v>36646</v>
      </c>
      <c r="B82" s="8" t="s">
        <v>10</v>
      </c>
      <c r="C82" s="71">
        <v>210</v>
      </c>
      <c r="D82" s="71">
        <v>185</v>
      </c>
      <c r="E82" s="71">
        <v>59</v>
      </c>
      <c r="F82" s="71">
        <v>110</v>
      </c>
      <c r="G82" s="71">
        <v>124</v>
      </c>
      <c r="H82" s="9">
        <f>SUM(C82:G82)</f>
        <v>688</v>
      </c>
    </row>
    <row r="83" spans="1:8" ht="13.5" thickBot="1" x14ac:dyDescent="0.25">
      <c r="A83" s="137" t="s">
        <v>19</v>
      </c>
      <c r="B83" s="138"/>
      <c r="C83" s="119">
        <f>SUM(C53:C82)</f>
        <v>3797</v>
      </c>
      <c r="D83" s="119">
        <f>SUM(D53:D82)</f>
        <v>3459</v>
      </c>
      <c r="E83" s="119">
        <f>SUM(E53:E82)</f>
        <v>2255</v>
      </c>
      <c r="F83" s="119">
        <f>SUM(F53:F82)</f>
        <v>2516</v>
      </c>
      <c r="G83" s="119">
        <f>SUM(G53:G82)</f>
        <v>2235</v>
      </c>
    </row>
    <row r="84" spans="1:8" ht="14" thickTop="1" thickBot="1" x14ac:dyDescent="0.25">
      <c r="A84" s="137" t="s">
        <v>20</v>
      </c>
      <c r="B84" s="138"/>
      <c r="C84" s="121">
        <f>COUNT(C53:C82)</f>
        <v>28</v>
      </c>
      <c r="D84" s="121">
        <f>COUNT(D53:D82)</f>
        <v>26</v>
      </c>
      <c r="E84" s="121">
        <f>COUNT(E53:E82)</f>
        <v>26</v>
      </c>
      <c r="F84" s="121">
        <f>COUNT(F53:F82)</f>
        <v>25</v>
      </c>
      <c r="G84" s="121">
        <f>COUNT(G53:G82)</f>
        <v>26</v>
      </c>
    </row>
    <row r="85" spans="1:8" ht="13.5" thickTop="1" x14ac:dyDescent="0.2"/>
  </sheetData>
  <mergeCells count="4">
    <mergeCell ref="A84:B84"/>
    <mergeCell ref="A34:B34"/>
    <mergeCell ref="A35:B35"/>
    <mergeCell ref="A83:B83"/>
  </mergeCells>
  <phoneticPr fontId="2"/>
  <pageMargins left="0.75" right="0.75" top="1" bottom="1" header="0.51200000000000001" footer="0.51200000000000001"/>
  <pageSetup paperSize="9" orientation="portrait" horizontalDpi="4294967292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F59"/>
  <sheetViews>
    <sheetView showGridLines="0" workbookViewId="0">
      <selection activeCell="F6" sqref="F6"/>
    </sheetView>
  </sheetViews>
  <sheetFormatPr defaultRowHeight="13" x14ac:dyDescent="0.2"/>
  <cols>
    <col min="1" max="1" width="2.90625" customWidth="1"/>
  </cols>
  <sheetData>
    <row r="2" spans="2:6" x14ac:dyDescent="0.2">
      <c r="B2" s="72"/>
      <c r="C2" s="72"/>
    </row>
    <row r="3" spans="2:6" x14ac:dyDescent="0.2">
      <c r="B3" s="72"/>
      <c r="C3" s="78"/>
    </row>
    <row r="4" spans="2:6" ht="16.5" x14ac:dyDescent="0.25">
      <c r="B4" s="15" t="s">
        <v>43</v>
      </c>
      <c r="C4" s="15"/>
    </row>
    <row r="5" spans="2:6" ht="13.5" thickBot="1" x14ac:dyDescent="0.25">
      <c r="B5" s="16" t="s">
        <v>22</v>
      </c>
      <c r="C5" s="16" t="s">
        <v>44</v>
      </c>
      <c r="D5" s="16" t="s">
        <v>45</v>
      </c>
      <c r="E5" s="16" t="s">
        <v>0</v>
      </c>
      <c r="F5" s="74" t="s">
        <v>28</v>
      </c>
    </row>
    <row r="6" spans="2:6" ht="13.5" thickTop="1" x14ac:dyDescent="0.2">
      <c r="B6" s="17" t="s">
        <v>29</v>
      </c>
      <c r="C6" s="17">
        <v>79</v>
      </c>
      <c r="D6" s="17">
        <v>60</v>
      </c>
      <c r="E6" s="73">
        <f>SUM(C6:D6)</f>
        <v>139</v>
      </c>
      <c r="F6" s="75"/>
    </row>
    <row r="7" spans="2:6" x14ac:dyDescent="0.2">
      <c r="B7" s="17" t="s">
        <v>30</v>
      </c>
      <c r="C7" s="17">
        <v>75</v>
      </c>
      <c r="D7" s="17">
        <v>56</v>
      </c>
      <c r="E7" s="73">
        <f t="shared" ref="E7:E19" si="0">SUM(C7:D7)</f>
        <v>131</v>
      </c>
      <c r="F7" s="76"/>
    </row>
    <row r="8" spans="2:6" x14ac:dyDescent="0.2">
      <c r="B8" s="17" t="s">
        <v>31</v>
      </c>
      <c r="C8" s="17">
        <v>66</v>
      </c>
      <c r="D8" s="17">
        <v>69</v>
      </c>
      <c r="E8" s="73">
        <f t="shared" si="0"/>
        <v>135</v>
      </c>
      <c r="F8" s="76"/>
    </row>
    <row r="9" spans="2:6" x14ac:dyDescent="0.2">
      <c r="B9" s="17" t="s">
        <v>32</v>
      </c>
      <c r="C9" s="17">
        <v>48</v>
      </c>
      <c r="D9" s="17">
        <v>26</v>
      </c>
      <c r="E9" s="73">
        <f t="shared" si="0"/>
        <v>74</v>
      </c>
      <c r="F9" s="76"/>
    </row>
    <row r="10" spans="2:6" x14ac:dyDescent="0.2">
      <c r="B10" s="17" t="s">
        <v>33</v>
      </c>
      <c r="C10" s="17">
        <v>86</v>
      </c>
      <c r="D10" s="17">
        <v>90</v>
      </c>
      <c r="E10" s="73">
        <f t="shared" si="0"/>
        <v>176</v>
      </c>
      <c r="F10" s="76"/>
    </row>
    <row r="11" spans="2:6" x14ac:dyDescent="0.2">
      <c r="B11" s="17" t="s">
        <v>34</v>
      </c>
      <c r="C11" s="17">
        <v>39</v>
      </c>
      <c r="D11" s="17">
        <v>23</v>
      </c>
      <c r="E11" s="73">
        <f t="shared" si="0"/>
        <v>62</v>
      </c>
      <c r="F11" s="76"/>
    </row>
    <row r="12" spans="2:6" x14ac:dyDescent="0.2">
      <c r="B12" s="17" t="s">
        <v>35</v>
      </c>
      <c r="C12" s="17">
        <v>63</v>
      </c>
      <c r="D12" s="17">
        <v>87</v>
      </c>
      <c r="E12" s="73">
        <f t="shared" si="0"/>
        <v>150</v>
      </c>
      <c r="F12" s="76"/>
    </row>
    <row r="13" spans="2:6" x14ac:dyDescent="0.2">
      <c r="B13" s="17" t="s">
        <v>36</v>
      </c>
      <c r="C13" s="17">
        <v>79</v>
      </c>
      <c r="D13" s="17">
        <v>45</v>
      </c>
      <c r="E13" s="73">
        <f t="shared" si="0"/>
        <v>124</v>
      </c>
      <c r="F13" s="76"/>
    </row>
    <row r="14" spans="2:6" x14ac:dyDescent="0.2">
      <c r="B14" s="17" t="s">
        <v>37</v>
      </c>
      <c r="C14" s="17">
        <v>31</v>
      </c>
      <c r="D14" s="17">
        <v>61</v>
      </c>
      <c r="E14" s="73">
        <f t="shared" si="0"/>
        <v>92</v>
      </c>
      <c r="F14" s="76"/>
    </row>
    <row r="15" spans="2:6" x14ac:dyDescent="0.2">
      <c r="B15" s="17" t="s">
        <v>38</v>
      </c>
      <c r="C15" s="17">
        <v>58</v>
      </c>
      <c r="D15" s="17">
        <v>90</v>
      </c>
      <c r="E15" s="73">
        <f t="shared" si="0"/>
        <v>148</v>
      </c>
      <c r="F15" s="76"/>
    </row>
    <row r="16" spans="2:6" x14ac:dyDescent="0.2">
      <c r="B16" s="17" t="s">
        <v>39</v>
      </c>
      <c r="C16" s="17">
        <v>49</v>
      </c>
      <c r="D16" s="17">
        <v>46</v>
      </c>
      <c r="E16" s="73">
        <f t="shared" si="0"/>
        <v>95</v>
      </c>
      <c r="F16" s="76"/>
    </row>
    <row r="17" spans="2:6" x14ac:dyDescent="0.2">
      <c r="B17" s="17" t="s">
        <v>40</v>
      </c>
      <c r="C17" s="17">
        <v>62</v>
      </c>
      <c r="D17" s="17">
        <v>72</v>
      </c>
      <c r="E17" s="73">
        <f t="shared" si="0"/>
        <v>134</v>
      </c>
      <c r="F17" s="76"/>
    </row>
    <row r="18" spans="2:6" x14ac:dyDescent="0.2">
      <c r="B18" s="17" t="s">
        <v>41</v>
      </c>
      <c r="C18" s="17">
        <v>50</v>
      </c>
      <c r="D18" s="17">
        <v>73</v>
      </c>
      <c r="E18" s="73">
        <f t="shared" si="0"/>
        <v>123</v>
      </c>
      <c r="F18" s="76"/>
    </row>
    <row r="19" spans="2:6" ht="13.5" thickBot="1" x14ac:dyDescent="0.25">
      <c r="B19" s="17" t="s">
        <v>42</v>
      </c>
      <c r="C19" s="17">
        <v>80</v>
      </c>
      <c r="D19" s="17">
        <v>93</v>
      </c>
      <c r="E19" s="73">
        <f t="shared" si="0"/>
        <v>173</v>
      </c>
      <c r="F19" s="77"/>
    </row>
    <row r="20" spans="2:6" ht="13.5" thickTop="1" x14ac:dyDescent="0.2"/>
    <row r="43" spans="2:6" ht="16.5" x14ac:dyDescent="0.25">
      <c r="B43" s="15" t="s">
        <v>43</v>
      </c>
      <c r="C43" s="15"/>
    </row>
    <row r="44" spans="2:6" ht="13.5" thickBot="1" x14ac:dyDescent="0.25">
      <c r="B44" s="16" t="s">
        <v>22</v>
      </c>
      <c r="C44" s="16" t="s">
        <v>44</v>
      </c>
      <c r="D44" s="16" t="s">
        <v>45</v>
      </c>
      <c r="E44" s="16" t="s">
        <v>0</v>
      </c>
      <c r="F44" s="74" t="s">
        <v>28</v>
      </c>
    </row>
    <row r="45" spans="2:6" ht="13.5" thickTop="1" x14ac:dyDescent="0.2">
      <c r="B45" s="17" t="s">
        <v>29</v>
      </c>
      <c r="C45" s="17">
        <v>79</v>
      </c>
      <c r="D45" s="17">
        <v>60</v>
      </c>
      <c r="E45" s="73">
        <f>SUM(C45:D45)</f>
        <v>139</v>
      </c>
      <c r="F45" s="75">
        <f>RANK(E45,$E$45:$E$58)</f>
        <v>5</v>
      </c>
    </row>
    <row r="46" spans="2:6" x14ac:dyDescent="0.2">
      <c r="B46" s="17" t="s">
        <v>30</v>
      </c>
      <c r="C46" s="17">
        <v>75</v>
      </c>
      <c r="D46" s="17">
        <v>56</v>
      </c>
      <c r="E46" s="73">
        <f t="shared" ref="E46:E58" si="1">SUM(C46:D46)</f>
        <v>131</v>
      </c>
      <c r="F46" s="76">
        <f t="shared" ref="F46:F58" si="2">RANK(E46,$E$45:$E$58)</f>
        <v>8</v>
      </c>
    </row>
    <row r="47" spans="2:6" x14ac:dyDescent="0.2">
      <c r="B47" s="17" t="s">
        <v>31</v>
      </c>
      <c r="C47" s="17">
        <v>66</v>
      </c>
      <c r="D47" s="17">
        <v>69</v>
      </c>
      <c r="E47" s="73">
        <f t="shared" si="1"/>
        <v>135</v>
      </c>
      <c r="F47" s="76">
        <f t="shared" si="2"/>
        <v>6</v>
      </c>
    </row>
    <row r="48" spans="2:6" x14ac:dyDescent="0.2">
      <c r="B48" s="17" t="s">
        <v>32</v>
      </c>
      <c r="C48" s="17">
        <v>48</v>
      </c>
      <c r="D48" s="17">
        <v>26</v>
      </c>
      <c r="E48" s="73">
        <f t="shared" si="1"/>
        <v>74</v>
      </c>
      <c r="F48" s="76">
        <f t="shared" si="2"/>
        <v>13</v>
      </c>
    </row>
    <row r="49" spans="2:6" x14ac:dyDescent="0.2">
      <c r="B49" s="17" t="s">
        <v>33</v>
      </c>
      <c r="C49" s="17">
        <v>86</v>
      </c>
      <c r="D49" s="17">
        <v>90</v>
      </c>
      <c r="E49" s="73">
        <f t="shared" si="1"/>
        <v>176</v>
      </c>
      <c r="F49" s="76">
        <f t="shared" si="2"/>
        <v>1</v>
      </c>
    </row>
    <row r="50" spans="2:6" x14ac:dyDescent="0.2">
      <c r="B50" s="17" t="s">
        <v>34</v>
      </c>
      <c r="C50" s="17">
        <v>39</v>
      </c>
      <c r="D50" s="17">
        <v>23</v>
      </c>
      <c r="E50" s="73">
        <f t="shared" si="1"/>
        <v>62</v>
      </c>
      <c r="F50" s="76">
        <f t="shared" si="2"/>
        <v>14</v>
      </c>
    </row>
    <row r="51" spans="2:6" x14ac:dyDescent="0.2">
      <c r="B51" s="17" t="s">
        <v>35</v>
      </c>
      <c r="C51" s="17">
        <v>63</v>
      </c>
      <c r="D51" s="17">
        <v>87</v>
      </c>
      <c r="E51" s="73">
        <f t="shared" si="1"/>
        <v>150</v>
      </c>
      <c r="F51" s="76">
        <f t="shared" si="2"/>
        <v>3</v>
      </c>
    </row>
    <row r="52" spans="2:6" x14ac:dyDescent="0.2">
      <c r="B52" s="17" t="s">
        <v>36</v>
      </c>
      <c r="C52" s="17">
        <v>79</v>
      </c>
      <c r="D52" s="17">
        <v>45</v>
      </c>
      <c r="E52" s="73">
        <f t="shared" si="1"/>
        <v>124</v>
      </c>
      <c r="F52" s="76">
        <f t="shared" si="2"/>
        <v>9</v>
      </c>
    </row>
    <row r="53" spans="2:6" x14ac:dyDescent="0.2">
      <c r="B53" s="17" t="s">
        <v>37</v>
      </c>
      <c r="C53" s="17">
        <v>31</v>
      </c>
      <c r="D53" s="17">
        <v>61</v>
      </c>
      <c r="E53" s="73">
        <f t="shared" si="1"/>
        <v>92</v>
      </c>
      <c r="F53" s="76">
        <f t="shared" si="2"/>
        <v>12</v>
      </c>
    </row>
    <row r="54" spans="2:6" x14ac:dyDescent="0.2">
      <c r="B54" s="17" t="s">
        <v>38</v>
      </c>
      <c r="C54" s="17">
        <v>58</v>
      </c>
      <c r="D54" s="17">
        <v>90</v>
      </c>
      <c r="E54" s="73">
        <f t="shared" si="1"/>
        <v>148</v>
      </c>
      <c r="F54" s="76">
        <f t="shared" si="2"/>
        <v>4</v>
      </c>
    </row>
    <row r="55" spans="2:6" x14ac:dyDescent="0.2">
      <c r="B55" s="17" t="s">
        <v>39</v>
      </c>
      <c r="C55" s="17">
        <v>49</v>
      </c>
      <c r="D55" s="17">
        <v>46</v>
      </c>
      <c r="E55" s="73">
        <f t="shared" si="1"/>
        <v>95</v>
      </c>
      <c r="F55" s="76">
        <f t="shared" si="2"/>
        <v>11</v>
      </c>
    </row>
    <row r="56" spans="2:6" x14ac:dyDescent="0.2">
      <c r="B56" s="17" t="s">
        <v>40</v>
      </c>
      <c r="C56" s="17">
        <v>62</v>
      </c>
      <c r="D56" s="17">
        <v>72</v>
      </c>
      <c r="E56" s="73">
        <f t="shared" si="1"/>
        <v>134</v>
      </c>
      <c r="F56" s="76">
        <f t="shared" si="2"/>
        <v>7</v>
      </c>
    </row>
    <row r="57" spans="2:6" x14ac:dyDescent="0.2">
      <c r="B57" s="17" t="s">
        <v>41</v>
      </c>
      <c r="C57" s="17">
        <v>50</v>
      </c>
      <c r="D57" s="17">
        <v>73</v>
      </c>
      <c r="E57" s="73">
        <f t="shared" si="1"/>
        <v>123</v>
      </c>
      <c r="F57" s="76">
        <f t="shared" si="2"/>
        <v>10</v>
      </c>
    </row>
    <row r="58" spans="2:6" ht="13.5" thickBot="1" x14ac:dyDescent="0.25">
      <c r="B58" s="17" t="s">
        <v>42</v>
      </c>
      <c r="C58" s="17">
        <v>80</v>
      </c>
      <c r="D58" s="17">
        <v>93</v>
      </c>
      <c r="E58" s="73">
        <f t="shared" si="1"/>
        <v>173</v>
      </c>
      <c r="F58" s="77">
        <f t="shared" si="2"/>
        <v>2</v>
      </c>
    </row>
    <row r="59" spans="2:6" ht="13.5" thickTop="1" x14ac:dyDescent="0.2"/>
  </sheetData>
  <phoneticPr fontId="2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J58"/>
  <sheetViews>
    <sheetView showGridLines="0" workbookViewId="0">
      <selection activeCell="E5" sqref="E5"/>
    </sheetView>
  </sheetViews>
  <sheetFormatPr defaultRowHeight="13" x14ac:dyDescent="0.2"/>
  <sheetData>
    <row r="3" spans="2:10" ht="16.5" x14ac:dyDescent="0.25">
      <c r="B3" s="15" t="s">
        <v>21</v>
      </c>
      <c r="C3" s="15"/>
    </row>
    <row r="4" spans="2:10" ht="13.5" thickBot="1" x14ac:dyDescent="0.25">
      <c r="B4" s="16" t="s">
        <v>22</v>
      </c>
      <c r="C4" s="16" t="s">
        <v>23</v>
      </c>
      <c r="D4" s="16" t="s">
        <v>24</v>
      </c>
      <c r="E4" s="74" t="s">
        <v>25</v>
      </c>
      <c r="F4" s="16" t="s">
        <v>26</v>
      </c>
      <c r="G4" s="74" t="s">
        <v>27</v>
      </c>
      <c r="H4" s="74" t="s">
        <v>28</v>
      </c>
      <c r="J4" s="86"/>
    </row>
    <row r="5" spans="2:10" ht="13.5" thickTop="1" x14ac:dyDescent="0.2">
      <c r="B5" s="17" t="s">
        <v>29</v>
      </c>
      <c r="C5" s="17">
        <v>55</v>
      </c>
      <c r="D5" s="73">
        <v>60</v>
      </c>
      <c r="E5" s="75"/>
      <c r="F5" s="79">
        <v>36</v>
      </c>
      <c r="G5" s="80"/>
      <c r="H5" s="81"/>
    </row>
    <row r="6" spans="2:10" x14ac:dyDescent="0.2">
      <c r="B6" s="17" t="s">
        <v>30</v>
      </c>
      <c r="C6" s="17">
        <v>48</v>
      </c>
      <c r="D6" s="73">
        <v>56</v>
      </c>
      <c r="E6" s="76"/>
      <c r="F6" s="79">
        <v>24</v>
      </c>
      <c r="G6" s="82"/>
      <c r="H6" s="83"/>
    </row>
    <row r="7" spans="2:10" x14ac:dyDescent="0.2">
      <c r="B7" s="17" t="s">
        <v>31</v>
      </c>
      <c r="C7" s="17">
        <v>45</v>
      </c>
      <c r="D7" s="73">
        <v>45</v>
      </c>
      <c r="E7" s="76"/>
      <c r="F7" s="79">
        <v>36</v>
      </c>
      <c r="G7" s="82"/>
      <c r="H7" s="83"/>
    </row>
    <row r="8" spans="2:10" x14ac:dyDescent="0.2">
      <c r="B8" s="17" t="s">
        <v>32</v>
      </c>
      <c r="C8" s="17">
        <v>56</v>
      </c>
      <c r="D8" s="73">
        <v>55</v>
      </c>
      <c r="E8" s="76"/>
      <c r="F8" s="79">
        <v>32</v>
      </c>
      <c r="G8" s="82"/>
      <c r="H8" s="83"/>
    </row>
    <row r="9" spans="2:10" x14ac:dyDescent="0.2">
      <c r="B9" s="17" t="s">
        <v>33</v>
      </c>
      <c r="C9" s="17">
        <v>55</v>
      </c>
      <c r="D9" s="73">
        <v>55</v>
      </c>
      <c r="E9" s="76"/>
      <c r="F9" s="79">
        <v>28</v>
      </c>
      <c r="G9" s="82"/>
      <c r="H9" s="83"/>
    </row>
    <row r="10" spans="2:10" x14ac:dyDescent="0.2">
      <c r="B10" s="17" t="s">
        <v>34</v>
      </c>
      <c r="C10" s="17">
        <v>48</v>
      </c>
      <c r="D10" s="73">
        <v>54</v>
      </c>
      <c r="E10" s="76"/>
      <c r="F10" s="79">
        <v>24</v>
      </c>
      <c r="G10" s="82"/>
      <c r="H10" s="83"/>
    </row>
    <row r="11" spans="2:10" x14ac:dyDescent="0.2">
      <c r="B11" s="17" t="s">
        <v>35</v>
      </c>
      <c r="C11" s="17">
        <v>49</v>
      </c>
      <c r="D11" s="73">
        <v>48</v>
      </c>
      <c r="E11" s="76"/>
      <c r="F11" s="79">
        <v>24</v>
      </c>
      <c r="G11" s="82"/>
      <c r="H11" s="83"/>
    </row>
    <row r="12" spans="2:10" x14ac:dyDescent="0.2">
      <c r="B12" s="17" t="s">
        <v>36</v>
      </c>
      <c r="C12" s="17">
        <v>45</v>
      </c>
      <c r="D12" s="73">
        <v>45</v>
      </c>
      <c r="E12" s="76"/>
      <c r="F12" s="79">
        <v>21</v>
      </c>
      <c r="G12" s="82"/>
      <c r="H12" s="83"/>
    </row>
    <row r="13" spans="2:10" x14ac:dyDescent="0.2">
      <c r="B13" s="17" t="s">
        <v>37</v>
      </c>
      <c r="C13" s="17">
        <v>42</v>
      </c>
      <c r="D13" s="73">
        <v>61</v>
      </c>
      <c r="E13" s="76"/>
      <c r="F13" s="79">
        <v>29</v>
      </c>
      <c r="G13" s="82"/>
      <c r="H13" s="83"/>
    </row>
    <row r="14" spans="2:10" x14ac:dyDescent="0.2">
      <c r="B14" s="17" t="s">
        <v>38</v>
      </c>
      <c r="C14" s="17">
        <v>47</v>
      </c>
      <c r="D14" s="73">
        <v>54</v>
      </c>
      <c r="E14" s="76"/>
      <c r="F14" s="79">
        <v>30</v>
      </c>
      <c r="G14" s="82"/>
      <c r="H14" s="83"/>
    </row>
    <row r="15" spans="2:10" x14ac:dyDescent="0.2">
      <c r="B15" s="17" t="s">
        <v>39</v>
      </c>
      <c r="C15" s="17">
        <v>46</v>
      </c>
      <c r="D15" s="73">
        <v>46</v>
      </c>
      <c r="E15" s="76"/>
      <c r="F15" s="79">
        <v>21</v>
      </c>
      <c r="G15" s="82"/>
      <c r="H15" s="83"/>
    </row>
    <row r="16" spans="2:10" x14ac:dyDescent="0.2">
      <c r="B16" s="17" t="s">
        <v>40</v>
      </c>
      <c r="C16" s="17">
        <v>54</v>
      </c>
      <c r="D16" s="73">
        <v>55</v>
      </c>
      <c r="E16" s="76"/>
      <c r="F16" s="79">
        <v>29</v>
      </c>
      <c r="G16" s="82"/>
      <c r="H16" s="83"/>
    </row>
    <row r="17" spans="2:8" x14ac:dyDescent="0.2">
      <c r="B17" s="17" t="s">
        <v>41</v>
      </c>
      <c r="C17" s="17">
        <v>55</v>
      </c>
      <c r="D17" s="73">
        <v>47</v>
      </c>
      <c r="E17" s="76"/>
      <c r="F17" s="79">
        <v>32</v>
      </c>
      <c r="G17" s="82"/>
      <c r="H17" s="83"/>
    </row>
    <row r="18" spans="2:8" ht="13.5" thickBot="1" x14ac:dyDescent="0.25">
      <c r="B18" s="17" t="s">
        <v>42</v>
      </c>
      <c r="C18" s="17">
        <v>64</v>
      </c>
      <c r="D18" s="73">
        <v>61</v>
      </c>
      <c r="E18" s="77"/>
      <c r="F18" s="79">
        <v>36</v>
      </c>
      <c r="G18" s="84"/>
      <c r="H18" s="85"/>
    </row>
    <row r="19" spans="2:8" ht="13.5" thickTop="1" x14ac:dyDescent="0.2"/>
    <row r="38" spans="2:8" x14ac:dyDescent="0.2">
      <c r="B38" s="72"/>
      <c r="C38" s="72"/>
      <c r="D38" s="72"/>
      <c r="E38" s="72"/>
      <c r="F38" s="72"/>
    </row>
    <row r="42" spans="2:8" ht="16.5" x14ac:dyDescent="0.25">
      <c r="B42" s="15" t="s">
        <v>21</v>
      </c>
      <c r="C42" s="15"/>
    </row>
    <row r="43" spans="2:8" ht="13.5" thickBot="1" x14ac:dyDescent="0.25">
      <c r="B43" s="16" t="s">
        <v>22</v>
      </c>
      <c r="C43" s="16" t="s">
        <v>23</v>
      </c>
      <c r="D43" s="16" t="s">
        <v>24</v>
      </c>
      <c r="E43" s="74" t="s">
        <v>25</v>
      </c>
      <c r="F43" s="16" t="s">
        <v>26</v>
      </c>
      <c r="G43" s="74" t="s">
        <v>27</v>
      </c>
      <c r="H43" s="74" t="s">
        <v>28</v>
      </c>
    </row>
    <row r="44" spans="2:8" ht="13.5" thickTop="1" x14ac:dyDescent="0.2">
      <c r="B44" s="17" t="s">
        <v>29</v>
      </c>
      <c r="C44" s="17">
        <v>55</v>
      </c>
      <c r="D44" s="73">
        <v>60</v>
      </c>
      <c r="E44" s="75">
        <f>C44+D44</f>
        <v>115</v>
      </c>
      <c r="F44" s="79">
        <v>36</v>
      </c>
      <c r="G44" s="80">
        <f>E44-F44</f>
        <v>79</v>
      </c>
      <c r="H44" s="81">
        <f>RANK(G44,$G$44:$G$57,1)</f>
        <v>9</v>
      </c>
    </row>
    <row r="45" spans="2:8" x14ac:dyDescent="0.2">
      <c r="B45" s="17" t="s">
        <v>30</v>
      </c>
      <c r="C45" s="17">
        <v>48</v>
      </c>
      <c r="D45" s="73">
        <v>56</v>
      </c>
      <c r="E45" s="76">
        <f t="shared" ref="E45:E57" si="0">C45+D45</f>
        <v>104</v>
      </c>
      <c r="F45" s="79">
        <v>24</v>
      </c>
      <c r="G45" s="82">
        <f t="shared" ref="G45:G57" si="1">E45-F45</f>
        <v>80</v>
      </c>
      <c r="H45" s="83">
        <f t="shared" ref="H45:H57" si="2">RANK(G45,$G$44:$G$57,1)</f>
        <v>11</v>
      </c>
    </row>
    <row r="46" spans="2:8" x14ac:dyDescent="0.2">
      <c r="B46" s="17" t="s">
        <v>31</v>
      </c>
      <c r="C46" s="17">
        <v>45</v>
      </c>
      <c r="D46" s="73">
        <v>45</v>
      </c>
      <c r="E46" s="76">
        <f t="shared" si="0"/>
        <v>90</v>
      </c>
      <c r="F46" s="79">
        <v>36</v>
      </c>
      <c r="G46" s="82">
        <f t="shared" si="1"/>
        <v>54</v>
      </c>
      <c r="H46" s="83">
        <f t="shared" si="2"/>
        <v>1</v>
      </c>
    </row>
    <row r="47" spans="2:8" x14ac:dyDescent="0.2">
      <c r="B47" s="17" t="s">
        <v>32</v>
      </c>
      <c r="C47" s="17">
        <v>56</v>
      </c>
      <c r="D47" s="73">
        <v>55</v>
      </c>
      <c r="E47" s="76">
        <f t="shared" si="0"/>
        <v>111</v>
      </c>
      <c r="F47" s="79">
        <v>32</v>
      </c>
      <c r="G47" s="82">
        <f t="shared" si="1"/>
        <v>79</v>
      </c>
      <c r="H47" s="83">
        <f t="shared" si="2"/>
        <v>9</v>
      </c>
    </row>
    <row r="48" spans="2:8" x14ac:dyDescent="0.2">
      <c r="B48" s="17" t="s">
        <v>33</v>
      </c>
      <c r="C48" s="17">
        <v>55</v>
      </c>
      <c r="D48" s="73">
        <v>55</v>
      </c>
      <c r="E48" s="76">
        <f t="shared" si="0"/>
        <v>110</v>
      </c>
      <c r="F48" s="79">
        <v>28</v>
      </c>
      <c r="G48" s="82">
        <f t="shared" si="1"/>
        <v>82</v>
      </c>
      <c r="H48" s="83">
        <f t="shared" si="2"/>
        <v>13</v>
      </c>
    </row>
    <row r="49" spans="2:8" x14ac:dyDescent="0.2">
      <c r="B49" s="17" t="s">
        <v>34</v>
      </c>
      <c r="C49" s="17">
        <v>48</v>
      </c>
      <c r="D49" s="73">
        <v>54</v>
      </c>
      <c r="E49" s="76">
        <f t="shared" si="0"/>
        <v>102</v>
      </c>
      <c r="F49" s="79">
        <v>24</v>
      </c>
      <c r="G49" s="82">
        <f t="shared" si="1"/>
        <v>78</v>
      </c>
      <c r="H49" s="83">
        <f t="shared" si="2"/>
        <v>8</v>
      </c>
    </row>
    <row r="50" spans="2:8" x14ac:dyDescent="0.2">
      <c r="B50" s="17" t="s">
        <v>35</v>
      </c>
      <c r="C50" s="17">
        <v>49</v>
      </c>
      <c r="D50" s="73">
        <v>48</v>
      </c>
      <c r="E50" s="76">
        <f t="shared" si="0"/>
        <v>97</v>
      </c>
      <c r="F50" s="79">
        <v>24</v>
      </c>
      <c r="G50" s="82">
        <f t="shared" si="1"/>
        <v>73</v>
      </c>
      <c r="H50" s="83">
        <f t="shared" si="2"/>
        <v>6</v>
      </c>
    </row>
    <row r="51" spans="2:8" x14ac:dyDescent="0.2">
      <c r="B51" s="17" t="s">
        <v>36</v>
      </c>
      <c r="C51" s="17">
        <v>45</v>
      </c>
      <c r="D51" s="73">
        <v>45</v>
      </c>
      <c r="E51" s="76">
        <f t="shared" si="0"/>
        <v>90</v>
      </c>
      <c r="F51" s="79">
        <v>21</v>
      </c>
      <c r="G51" s="82">
        <f t="shared" si="1"/>
        <v>69</v>
      </c>
      <c r="H51" s="83">
        <f t="shared" si="2"/>
        <v>2</v>
      </c>
    </row>
    <row r="52" spans="2:8" x14ac:dyDescent="0.2">
      <c r="B52" s="17" t="s">
        <v>37</v>
      </c>
      <c r="C52" s="17">
        <v>42</v>
      </c>
      <c r="D52" s="73">
        <v>61</v>
      </c>
      <c r="E52" s="76">
        <f t="shared" si="0"/>
        <v>103</v>
      </c>
      <c r="F52" s="79">
        <v>29</v>
      </c>
      <c r="G52" s="82">
        <f t="shared" si="1"/>
        <v>74</v>
      </c>
      <c r="H52" s="83">
        <f t="shared" si="2"/>
        <v>7</v>
      </c>
    </row>
    <row r="53" spans="2:8" x14ac:dyDescent="0.2">
      <c r="B53" s="17" t="s">
        <v>38</v>
      </c>
      <c r="C53" s="17">
        <v>47</v>
      </c>
      <c r="D53" s="73">
        <v>54</v>
      </c>
      <c r="E53" s="76">
        <f t="shared" si="0"/>
        <v>101</v>
      </c>
      <c r="F53" s="79">
        <v>30</v>
      </c>
      <c r="G53" s="82">
        <f t="shared" si="1"/>
        <v>71</v>
      </c>
      <c r="H53" s="83">
        <f t="shared" si="2"/>
        <v>4</v>
      </c>
    </row>
    <row r="54" spans="2:8" x14ac:dyDescent="0.2">
      <c r="B54" s="17" t="s">
        <v>39</v>
      </c>
      <c r="C54" s="17">
        <v>46</v>
      </c>
      <c r="D54" s="73">
        <v>46</v>
      </c>
      <c r="E54" s="76">
        <f t="shared" si="0"/>
        <v>92</v>
      </c>
      <c r="F54" s="79">
        <v>21</v>
      </c>
      <c r="G54" s="82">
        <f t="shared" si="1"/>
        <v>71</v>
      </c>
      <c r="H54" s="83">
        <f t="shared" si="2"/>
        <v>4</v>
      </c>
    </row>
    <row r="55" spans="2:8" x14ac:dyDescent="0.2">
      <c r="B55" s="17" t="s">
        <v>40</v>
      </c>
      <c r="C55" s="17">
        <v>54</v>
      </c>
      <c r="D55" s="73">
        <v>55</v>
      </c>
      <c r="E55" s="76">
        <f t="shared" si="0"/>
        <v>109</v>
      </c>
      <c r="F55" s="79">
        <v>29</v>
      </c>
      <c r="G55" s="82">
        <f t="shared" si="1"/>
        <v>80</v>
      </c>
      <c r="H55" s="83">
        <f t="shared" si="2"/>
        <v>11</v>
      </c>
    </row>
    <row r="56" spans="2:8" x14ac:dyDescent="0.2">
      <c r="B56" s="17" t="s">
        <v>41</v>
      </c>
      <c r="C56" s="17">
        <v>55</v>
      </c>
      <c r="D56" s="73">
        <v>47</v>
      </c>
      <c r="E56" s="76">
        <f t="shared" si="0"/>
        <v>102</v>
      </c>
      <c r="F56" s="79">
        <v>32</v>
      </c>
      <c r="G56" s="82">
        <f t="shared" si="1"/>
        <v>70</v>
      </c>
      <c r="H56" s="83">
        <f t="shared" si="2"/>
        <v>3</v>
      </c>
    </row>
    <row r="57" spans="2:8" ht="13.5" thickBot="1" x14ac:dyDescent="0.25">
      <c r="B57" s="17" t="s">
        <v>42</v>
      </c>
      <c r="C57" s="17">
        <v>64</v>
      </c>
      <c r="D57" s="73">
        <v>61</v>
      </c>
      <c r="E57" s="77">
        <f t="shared" si="0"/>
        <v>125</v>
      </c>
      <c r="F57" s="79">
        <v>36</v>
      </c>
      <c r="G57" s="84">
        <f t="shared" si="1"/>
        <v>89</v>
      </c>
      <c r="H57" s="85">
        <f t="shared" si="2"/>
        <v>14</v>
      </c>
    </row>
    <row r="58" spans="2:8" ht="13.5" thickTop="1" x14ac:dyDescent="0.2"/>
  </sheetData>
  <phoneticPr fontId="2"/>
  <pageMargins left="0.75" right="0.75" top="1" bottom="1" header="0.51200000000000001" footer="0.51200000000000001"/>
  <pageSetup paperSize="9" orientation="portrait" horizontalDpi="400" verticalDpi="4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4"/>
  <sheetViews>
    <sheetView showGridLines="0" topLeftCell="A34" workbookViewId="0">
      <selection activeCell="E6" sqref="E6"/>
    </sheetView>
  </sheetViews>
  <sheetFormatPr defaultRowHeight="13" x14ac:dyDescent="0.2"/>
  <cols>
    <col min="1" max="1" width="37.7265625" bestFit="1" customWidth="1"/>
  </cols>
  <sheetData>
    <row r="1" spans="1:7" ht="19.5" thickBot="1" x14ac:dyDescent="0.25">
      <c r="A1" s="18" t="s">
        <v>46</v>
      </c>
      <c r="B1" s="19"/>
      <c r="C1" s="19"/>
      <c r="D1" s="19"/>
      <c r="E1" s="19"/>
      <c r="F1" s="19"/>
      <c r="G1" s="19"/>
    </row>
    <row r="2" spans="1:7" ht="13.5" thickBot="1" x14ac:dyDescent="0.25">
      <c r="A2" s="19"/>
      <c r="B2" s="19"/>
      <c r="C2" s="19"/>
      <c r="D2" s="19"/>
      <c r="E2" s="19"/>
      <c r="F2" s="19"/>
      <c r="G2" s="19"/>
    </row>
    <row r="3" spans="1:7" ht="13.5" thickBot="1" x14ac:dyDescent="0.25">
      <c r="A3" s="19"/>
      <c r="B3" s="19"/>
      <c r="C3" s="19"/>
      <c r="D3" s="20" t="s">
        <v>47</v>
      </c>
      <c r="E3" s="21">
        <v>108.5</v>
      </c>
      <c r="F3" s="19" t="s">
        <v>48</v>
      </c>
      <c r="G3" s="19"/>
    </row>
    <row r="4" spans="1:7" x14ac:dyDescent="0.2">
      <c r="A4" s="19"/>
      <c r="B4" s="19"/>
      <c r="C4" s="19"/>
      <c r="D4" s="19"/>
      <c r="E4" s="19"/>
      <c r="F4" s="19"/>
      <c r="G4" s="19"/>
    </row>
    <row r="5" spans="1:7" ht="13.5" thickBot="1" x14ac:dyDescent="0.25">
      <c r="A5" s="22" t="s">
        <v>49</v>
      </c>
      <c r="B5" s="22" t="s">
        <v>50</v>
      </c>
      <c r="C5" s="22" t="s">
        <v>51</v>
      </c>
      <c r="D5" s="22" t="s">
        <v>52</v>
      </c>
      <c r="E5" s="88" t="s">
        <v>53</v>
      </c>
      <c r="F5" s="88" t="s">
        <v>54</v>
      </c>
      <c r="G5" s="19"/>
    </row>
    <row r="6" spans="1:7" ht="13.5" thickTop="1" x14ac:dyDescent="0.2">
      <c r="A6" s="23" t="s">
        <v>55</v>
      </c>
      <c r="B6" s="23" t="s">
        <v>56</v>
      </c>
      <c r="C6" s="24">
        <v>78</v>
      </c>
      <c r="D6" s="87">
        <v>2</v>
      </c>
      <c r="E6" s="89"/>
      <c r="F6" s="90"/>
      <c r="G6" s="19"/>
    </row>
    <row r="7" spans="1:7" x14ac:dyDescent="0.2">
      <c r="A7" s="23" t="s">
        <v>57</v>
      </c>
      <c r="B7" s="23" t="s">
        <v>58</v>
      </c>
      <c r="C7" s="24">
        <v>64.5</v>
      </c>
      <c r="D7" s="87">
        <v>2</v>
      </c>
      <c r="E7" s="91"/>
      <c r="F7" s="92"/>
      <c r="G7" s="19"/>
    </row>
    <row r="8" spans="1:7" x14ac:dyDescent="0.2">
      <c r="A8" s="23" t="s">
        <v>59</v>
      </c>
      <c r="B8" s="23" t="s">
        <v>60</v>
      </c>
      <c r="C8" s="24">
        <v>75.5</v>
      </c>
      <c r="D8" s="87">
        <v>1</v>
      </c>
      <c r="E8" s="91"/>
      <c r="F8" s="92"/>
      <c r="G8" s="19"/>
    </row>
    <row r="9" spans="1:7" x14ac:dyDescent="0.2">
      <c r="A9" s="23" t="s">
        <v>61</v>
      </c>
      <c r="B9" s="23" t="s">
        <v>62</v>
      </c>
      <c r="C9" s="24">
        <v>39.75</v>
      </c>
      <c r="D9" s="87">
        <v>1</v>
      </c>
      <c r="E9" s="91"/>
      <c r="F9" s="92"/>
      <c r="G9" s="19"/>
    </row>
    <row r="10" spans="1:7" x14ac:dyDescent="0.2">
      <c r="A10" s="23" t="s">
        <v>63</v>
      </c>
      <c r="B10" s="23" t="s">
        <v>64</v>
      </c>
      <c r="C10" s="24">
        <v>198</v>
      </c>
      <c r="D10" s="87">
        <v>1</v>
      </c>
      <c r="E10" s="91"/>
      <c r="F10" s="103"/>
      <c r="G10" s="19"/>
    </row>
    <row r="11" spans="1:7" ht="13.5" thickBot="1" x14ac:dyDescent="0.25">
      <c r="A11" s="23" t="s">
        <v>65</v>
      </c>
      <c r="B11" s="23" t="s">
        <v>66</v>
      </c>
      <c r="C11" s="24">
        <v>35.25</v>
      </c>
      <c r="D11" s="87">
        <v>1</v>
      </c>
      <c r="E11" s="93"/>
      <c r="F11" s="94"/>
      <c r="G11" s="19"/>
    </row>
    <row r="12" spans="1:7" ht="14" thickTop="1" thickBot="1" x14ac:dyDescent="0.25">
      <c r="A12" s="25"/>
      <c r="B12" s="25"/>
      <c r="C12" s="139" t="s">
        <v>67</v>
      </c>
      <c r="D12" s="140"/>
      <c r="E12" s="141"/>
      <c r="F12" s="95"/>
      <c r="G12" s="19"/>
    </row>
    <row r="13" spans="1:7" ht="13.5" thickTop="1" x14ac:dyDescent="0.2">
      <c r="A13" s="19"/>
      <c r="B13" s="19"/>
      <c r="C13" s="19"/>
      <c r="D13" s="19"/>
      <c r="E13" s="19"/>
      <c r="F13" s="19"/>
      <c r="G13" s="19"/>
    </row>
    <row r="14" spans="1:7" x14ac:dyDescent="0.2">
      <c r="A14" s="19"/>
      <c r="B14" s="19"/>
      <c r="C14" s="19"/>
      <c r="D14" s="19"/>
      <c r="E14" s="19"/>
      <c r="F14" s="19"/>
      <c r="G14" s="19"/>
    </row>
    <row r="40" spans="1:7" ht="19.5" thickBot="1" x14ac:dyDescent="0.25">
      <c r="A40" s="18" t="s">
        <v>46</v>
      </c>
      <c r="B40" s="19"/>
      <c r="C40" s="19"/>
      <c r="D40" s="19"/>
      <c r="E40" s="19"/>
      <c r="F40" s="19"/>
      <c r="G40" s="19"/>
    </row>
    <row r="41" spans="1:7" ht="13.5" thickBot="1" x14ac:dyDescent="0.25">
      <c r="A41" s="19"/>
      <c r="B41" s="19"/>
      <c r="C41" s="19"/>
      <c r="D41" s="19"/>
      <c r="E41" s="19"/>
      <c r="F41" s="19"/>
      <c r="G41" s="19"/>
    </row>
    <row r="42" spans="1:7" ht="13.5" thickBot="1" x14ac:dyDescent="0.25">
      <c r="A42" s="19"/>
      <c r="B42" s="19"/>
      <c r="C42" s="19"/>
      <c r="D42" s="20" t="s">
        <v>47</v>
      </c>
      <c r="E42" s="21">
        <v>108.5</v>
      </c>
      <c r="F42" s="19" t="s">
        <v>48</v>
      </c>
      <c r="G42" s="19"/>
    </row>
    <row r="43" spans="1:7" x14ac:dyDescent="0.2">
      <c r="A43" s="19"/>
      <c r="B43" s="19"/>
      <c r="C43" s="19"/>
      <c r="D43" s="19"/>
      <c r="E43" s="19"/>
      <c r="F43" s="19"/>
      <c r="G43" s="19"/>
    </row>
    <row r="44" spans="1:7" ht="13.5" thickBot="1" x14ac:dyDescent="0.25">
      <c r="A44" s="22" t="s">
        <v>49</v>
      </c>
      <c r="B44" s="22" t="s">
        <v>50</v>
      </c>
      <c r="C44" s="22" t="s">
        <v>51</v>
      </c>
      <c r="D44" s="22" t="s">
        <v>52</v>
      </c>
      <c r="E44" s="88" t="s">
        <v>53</v>
      </c>
      <c r="F44" s="88" t="s">
        <v>54</v>
      </c>
      <c r="G44" s="19"/>
    </row>
    <row r="45" spans="1:7" ht="13.5" thickTop="1" x14ac:dyDescent="0.2">
      <c r="A45" s="23" t="s">
        <v>55</v>
      </c>
      <c r="B45" s="23" t="s">
        <v>56</v>
      </c>
      <c r="C45" s="24">
        <v>78</v>
      </c>
      <c r="D45" s="87">
        <v>2</v>
      </c>
      <c r="E45" s="96">
        <f t="shared" ref="E45:E50" si="0">C45*D45</f>
        <v>156</v>
      </c>
      <c r="F45" s="97">
        <f t="shared" ref="F45:F50" si="1">INT(E45*$E$3)</f>
        <v>16926</v>
      </c>
      <c r="G45" s="19"/>
    </row>
    <row r="46" spans="1:7" x14ac:dyDescent="0.2">
      <c r="A46" s="23" t="s">
        <v>57</v>
      </c>
      <c r="B46" s="23" t="s">
        <v>58</v>
      </c>
      <c r="C46" s="24">
        <v>64.5</v>
      </c>
      <c r="D46" s="87">
        <v>2</v>
      </c>
      <c r="E46" s="98">
        <f t="shared" si="0"/>
        <v>129</v>
      </c>
      <c r="F46" s="99">
        <f t="shared" si="1"/>
        <v>13996</v>
      </c>
      <c r="G46" s="19"/>
    </row>
    <row r="47" spans="1:7" x14ac:dyDescent="0.2">
      <c r="A47" s="23" t="s">
        <v>59</v>
      </c>
      <c r="B47" s="23" t="s">
        <v>60</v>
      </c>
      <c r="C47" s="24">
        <v>75.5</v>
      </c>
      <c r="D47" s="87">
        <v>1</v>
      </c>
      <c r="E47" s="98">
        <f t="shared" si="0"/>
        <v>75.5</v>
      </c>
      <c r="F47" s="99">
        <f t="shared" si="1"/>
        <v>8191</v>
      </c>
      <c r="G47" s="19"/>
    </row>
    <row r="48" spans="1:7" x14ac:dyDescent="0.2">
      <c r="A48" s="23" t="s">
        <v>61</v>
      </c>
      <c r="B48" s="23" t="s">
        <v>62</v>
      </c>
      <c r="C48" s="24">
        <v>39.75</v>
      </c>
      <c r="D48" s="87">
        <v>1</v>
      </c>
      <c r="E48" s="98">
        <f t="shared" si="0"/>
        <v>39.75</v>
      </c>
      <c r="F48" s="99">
        <f t="shared" si="1"/>
        <v>4312</v>
      </c>
      <c r="G48" s="19"/>
    </row>
    <row r="49" spans="1:7" x14ac:dyDescent="0.2">
      <c r="A49" s="23" t="s">
        <v>63</v>
      </c>
      <c r="B49" s="23" t="s">
        <v>64</v>
      </c>
      <c r="C49" s="24">
        <v>198</v>
      </c>
      <c r="D49" s="87">
        <v>1</v>
      </c>
      <c r="E49" s="98">
        <f t="shared" si="0"/>
        <v>198</v>
      </c>
      <c r="F49" s="99">
        <f t="shared" si="1"/>
        <v>21483</v>
      </c>
      <c r="G49" s="19"/>
    </row>
    <row r="50" spans="1:7" ht="13.5" thickBot="1" x14ac:dyDescent="0.25">
      <c r="A50" s="23" t="s">
        <v>65</v>
      </c>
      <c r="B50" s="23" t="s">
        <v>66</v>
      </c>
      <c r="C50" s="24">
        <v>35.25</v>
      </c>
      <c r="D50" s="87">
        <v>1</v>
      </c>
      <c r="E50" s="100">
        <f t="shared" si="0"/>
        <v>35.25</v>
      </c>
      <c r="F50" s="101">
        <f t="shared" si="1"/>
        <v>3824</v>
      </c>
      <c r="G50" s="19"/>
    </row>
    <row r="51" spans="1:7" ht="14" thickTop="1" thickBot="1" x14ac:dyDescent="0.25">
      <c r="A51" s="25"/>
      <c r="B51" s="25"/>
      <c r="C51" s="139" t="s">
        <v>67</v>
      </c>
      <c r="D51" s="140"/>
      <c r="E51" s="141"/>
      <c r="F51" s="102">
        <f>SUM(F45:F50)</f>
        <v>68732</v>
      </c>
      <c r="G51" s="19"/>
    </row>
    <row r="52" spans="1:7" ht="13.5" thickTop="1" x14ac:dyDescent="0.2">
      <c r="A52" s="19"/>
      <c r="B52" s="19"/>
      <c r="C52" s="19"/>
      <c r="D52" s="19"/>
      <c r="E52" s="19"/>
      <c r="F52" s="19"/>
      <c r="G52" s="19"/>
    </row>
    <row r="53" spans="1:7" x14ac:dyDescent="0.2">
      <c r="A53" s="19"/>
      <c r="B53" s="19"/>
      <c r="C53" s="19"/>
      <c r="D53" s="19"/>
      <c r="E53" s="19"/>
      <c r="F53" s="19"/>
      <c r="G53" s="19"/>
    </row>
    <row r="54" spans="1:7" x14ac:dyDescent="0.2">
      <c r="A54" s="19"/>
      <c r="B54" s="19"/>
      <c r="C54" s="19"/>
      <c r="D54" s="19"/>
      <c r="E54" s="19"/>
      <c r="F54" s="19"/>
      <c r="G54" s="19"/>
    </row>
  </sheetData>
  <mergeCells count="2">
    <mergeCell ref="C12:E12"/>
    <mergeCell ref="C51:E51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C3:D49"/>
  <sheetViews>
    <sheetView workbookViewId="0">
      <selection activeCell="D5" sqref="D5"/>
    </sheetView>
  </sheetViews>
  <sheetFormatPr defaultColWidth="9" defaultRowHeight="13" x14ac:dyDescent="0.2"/>
  <cols>
    <col min="1" max="2" width="3.6328125" style="52" customWidth="1"/>
    <col min="3" max="3" width="16.26953125" style="52" customWidth="1"/>
    <col min="4" max="4" width="24.7265625" style="52" customWidth="1"/>
    <col min="5" max="16384" width="9" style="52"/>
  </cols>
  <sheetData>
    <row r="3" spans="3:4" ht="13.5" thickBot="1" x14ac:dyDescent="0.25"/>
    <row r="4" spans="3:4" ht="22" thickTop="1" thickBot="1" x14ac:dyDescent="0.35">
      <c r="C4" s="64" t="s">
        <v>87</v>
      </c>
      <c r="D4" s="65" t="s">
        <v>88</v>
      </c>
    </row>
    <row r="5" spans="3:4" ht="21" x14ac:dyDescent="0.3">
      <c r="C5" s="55" t="s">
        <v>175</v>
      </c>
      <c r="D5" s="58"/>
    </row>
    <row r="6" spans="3:4" ht="21" x14ac:dyDescent="0.3">
      <c r="C6" s="53" t="s">
        <v>85</v>
      </c>
      <c r="D6" s="59"/>
    </row>
    <row r="7" spans="3:4" ht="21" x14ac:dyDescent="0.3">
      <c r="C7" s="53" t="s">
        <v>86</v>
      </c>
      <c r="D7" s="59"/>
    </row>
    <row r="8" spans="3:4" ht="21" x14ac:dyDescent="0.3">
      <c r="C8" s="53" t="s">
        <v>91</v>
      </c>
      <c r="D8" s="59"/>
    </row>
    <row r="9" spans="3:4" ht="21" x14ac:dyDescent="0.3">
      <c r="C9" s="53" t="s">
        <v>174</v>
      </c>
      <c r="D9" s="59"/>
    </row>
    <row r="10" spans="3:4" ht="21" x14ac:dyDescent="0.3">
      <c r="C10" s="53" t="s">
        <v>89</v>
      </c>
      <c r="D10" s="59"/>
    </row>
    <row r="11" spans="3:4" ht="21" x14ac:dyDescent="0.3">
      <c r="C11" s="53" t="s">
        <v>90</v>
      </c>
      <c r="D11" s="59"/>
    </row>
    <row r="12" spans="3:4" ht="21" x14ac:dyDescent="0.3">
      <c r="C12" s="53" t="s">
        <v>135</v>
      </c>
      <c r="D12" s="60"/>
    </row>
    <row r="13" spans="3:4" ht="21" x14ac:dyDescent="0.3">
      <c r="C13" s="53" t="s">
        <v>136</v>
      </c>
      <c r="D13" s="60"/>
    </row>
    <row r="14" spans="3:4" ht="21" x14ac:dyDescent="0.3">
      <c r="C14" s="53" t="s">
        <v>172</v>
      </c>
      <c r="D14" s="60"/>
    </row>
    <row r="15" spans="3:4" ht="21" x14ac:dyDescent="0.3">
      <c r="C15" s="53" t="s">
        <v>173</v>
      </c>
      <c r="D15" s="60"/>
    </row>
    <row r="16" spans="3:4" ht="21.5" thickBot="1" x14ac:dyDescent="0.35">
      <c r="C16" s="54"/>
      <c r="D16" s="61"/>
    </row>
    <row r="17" ht="13.5" thickTop="1" x14ac:dyDescent="0.2"/>
    <row r="35" spans="3:4" ht="13.5" thickBot="1" x14ac:dyDescent="0.25"/>
    <row r="36" spans="3:4" ht="22" thickTop="1" thickBot="1" x14ac:dyDescent="0.35">
      <c r="C36" s="56" t="s">
        <v>87</v>
      </c>
      <c r="D36" s="57" t="s">
        <v>88</v>
      </c>
    </row>
    <row r="37" spans="3:4" ht="21.5" thickTop="1" x14ac:dyDescent="0.3">
      <c r="C37" s="55" t="s">
        <v>175</v>
      </c>
      <c r="D37" s="63" t="str">
        <f>PHONETIC(C37)</f>
        <v>ケイダイ</v>
      </c>
    </row>
    <row r="38" spans="3:4" ht="21" x14ac:dyDescent="0.3">
      <c r="C38" s="53" t="s">
        <v>85</v>
      </c>
      <c r="D38" s="59" t="str">
        <f t="shared" ref="D38:D48" si="0">PHONETIC(C38)</f>
        <v>サスガ</v>
      </c>
    </row>
    <row r="39" spans="3:4" ht="21" x14ac:dyDescent="0.3">
      <c r="C39" s="53" t="s">
        <v>86</v>
      </c>
      <c r="D39" s="59" t="str">
        <f t="shared" si="0"/>
        <v>ライラク</v>
      </c>
    </row>
    <row r="40" spans="3:4" ht="21" x14ac:dyDescent="0.3">
      <c r="C40" s="53" t="s">
        <v>91</v>
      </c>
      <c r="D40" s="59" t="str">
        <f t="shared" si="0"/>
        <v>トカゲ</v>
      </c>
    </row>
    <row r="41" spans="3:4" ht="21" x14ac:dyDescent="0.3">
      <c r="C41" s="53" t="s">
        <v>174</v>
      </c>
      <c r="D41" s="59" t="str">
        <f t="shared" si="0"/>
        <v>コオロギ</v>
      </c>
    </row>
    <row r="42" spans="3:4" ht="21" x14ac:dyDescent="0.3">
      <c r="C42" s="53" t="s">
        <v>89</v>
      </c>
      <c r="D42" s="59" t="str">
        <f t="shared" si="0"/>
        <v>ポルトガル</v>
      </c>
    </row>
    <row r="43" spans="3:4" ht="21" x14ac:dyDescent="0.3">
      <c r="C43" s="53" t="s">
        <v>90</v>
      </c>
      <c r="D43" s="59" t="str">
        <f t="shared" si="0"/>
        <v>スペイン</v>
      </c>
    </row>
    <row r="44" spans="3:4" ht="21" x14ac:dyDescent="0.3">
      <c r="C44" s="53" t="s">
        <v>135</v>
      </c>
      <c r="D44" s="59" t="str">
        <f t="shared" si="0"/>
        <v>コンニャク</v>
      </c>
    </row>
    <row r="45" spans="3:4" ht="21" x14ac:dyDescent="0.3">
      <c r="C45" s="53" t="s">
        <v>136</v>
      </c>
      <c r="D45" s="59" t="str">
        <f t="shared" si="0"/>
        <v>ホテイ</v>
      </c>
    </row>
    <row r="46" spans="3:4" ht="21" x14ac:dyDescent="0.3">
      <c r="C46" s="53" t="s">
        <v>172</v>
      </c>
      <c r="D46" s="59" t="str">
        <f t="shared" si="0"/>
        <v>シオリ</v>
      </c>
    </row>
    <row r="47" spans="3:4" ht="21" x14ac:dyDescent="0.3">
      <c r="C47" s="53" t="s">
        <v>173</v>
      </c>
      <c r="D47" s="59" t="str">
        <f t="shared" si="0"/>
        <v>ハニワ</v>
      </c>
    </row>
    <row r="48" spans="3:4" ht="21.5" thickBot="1" x14ac:dyDescent="0.35">
      <c r="C48" s="54"/>
      <c r="D48" s="62" t="str">
        <f t="shared" si="0"/>
        <v/>
      </c>
    </row>
    <row r="49" ht="13.5" thickTop="1" x14ac:dyDescent="0.2"/>
  </sheetData>
  <phoneticPr fontId="2"/>
  <pageMargins left="0.75" right="0.75" top="1" bottom="1" header="0.51200000000000001" footer="0.51200000000000001"/>
  <pageSetup paperSize="9" orientation="portrait" horizontalDpi="400" verticalDpi="4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序文</vt:lpstr>
      <vt:lpstr>問1</vt:lpstr>
      <vt:lpstr>問2</vt:lpstr>
      <vt:lpstr>問3</vt:lpstr>
      <vt:lpstr>問4</vt:lpstr>
      <vt:lpstr>問5</vt:lpstr>
      <vt:lpstr>問6</vt:lpstr>
      <vt:lpstr>問7</vt:lpstr>
      <vt:lpstr>問8</vt:lpstr>
      <vt:lpstr>問9</vt:lpstr>
      <vt:lpstr>問10</vt:lpstr>
      <vt:lpstr>序文!Print_Area</vt:lpstr>
    </vt:vector>
  </TitlesOfParts>
  <Manager>エムティ･ソフト</Manager>
  <Company>エムティ･ソフト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一般関数</dc:title>
  <dc:subject>一般関数</dc:subject>
  <dc:creator>エムティ･ソフト</dc:creator>
  <cp:lastModifiedBy>biostat_35</cp:lastModifiedBy>
  <cp:lastPrinted>2003-07-06T04:50:39Z</cp:lastPrinted>
  <dcterms:created xsi:type="dcterms:W3CDTF">2000-04-01T09:28:28Z</dcterms:created>
  <dcterms:modified xsi:type="dcterms:W3CDTF">2022-08-14T03:40:59Z</dcterms:modified>
</cp:coreProperties>
</file>