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Hernan Araya\OneDrive\Escritorio\Curso Excel\"/>
    </mc:Choice>
  </mc:AlternateContent>
  <xr:revisionPtr revIDLastSave="0" documentId="13_ncr:1_{528358C3-436E-4A73-AD63-3F573B43EC9A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Hoja1" sheetId="5" r:id="rId1"/>
    <sheet name="SUMAS-1" sheetId="6" r:id="rId2"/>
    <sheet name="SUMAS-2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7" l="1"/>
  <c r="L19" i="7"/>
  <c r="L16" i="7"/>
  <c r="L13" i="7"/>
  <c r="L10" i="7"/>
  <c r="L7" i="7"/>
  <c r="C95" i="7"/>
  <c r="L17" i="6"/>
  <c r="I6" i="6"/>
  <c r="I7" i="6"/>
  <c r="I5" i="6"/>
  <c r="C10" i="6"/>
  <c r="M5" i="5"/>
  <c r="M6" i="5"/>
  <c r="M7" i="5"/>
  <c r="M8" i="5"/>
  <c r="M4" i="5"/>
  <c r="C8" i="5"/>
  <c r="H8" i="5"/>
  <c r="H7" i="5"/>
  <c r="H6" i="5"/>
  <c r="H5" i="5"/>
  <c r="H4" i="5"/>
  <c r="C7" i="5"/>
  <c r="C6" i="5"/>
  <c r="C5" i="5"/>
  <c r="C4" i="5"/>
</calcChain>
</file>

<file path=xl/sharedStrings.xml><?xml version="1.0" encoding="utf-8"?>
<sst xmlns="http://schemas.openxmlformats.org/spreadsheetml/2006/main" count="441" uniqueCount="271">
  <si>
    <t xml:space="preserve">Operaciones Aritméticas </t>
  </si>
  <si>
    <t>Valor 1</t>
  </si>
  <si>
    <t>Valor 2</t>
  </si>
  <si>
    <t>Resultado</t>
  </si>
  <si>
    <t xml:space="preserve">Porcentajes </t>
  </si>
  <si>
    <t>Porcentajes de cambio</t>
  </si>
  <si>
    <t>Stock</t>
  </si>
  <si>
    <t>Precio 2015</t>
  </si>
  <si>
    <t>Precio 2016</t>
  </si>
  <si>
    <t>% Cambio año</t>
  </si>
  <si>
    <t>Stock A</t>
  </si>
  <si>
    <t>Stock B</t>
  </si>
  <si>
    <t>Stock C</t>
  </si>
  <si>
    <t>Stock D</t>
  </si>
  <si>
    <t>Stock E</t>
  </si>
  <si>
    <t>SUMAS</t>
  </si>
  <si>
    <t>Nombre</t>
  </si>
  <si>
    <t>No.Manzanas</t>
  </si>
  <si>
    <t>Guy</t>
  </si>
  <si>
    <t>Lev</t>
  </si>
  <si>
    <t>Yoav</t>
  </si>
  <si>
    <t>Yossi</t>
  </si>
  <si>
    <t>Dana</t>
  </si>
  <si>
    <t>Total</t>
  </si>
  <si>
    <t>Year</t>
  </si>
  <si>
    <t>Revenue</t>
  </si>
  <si>
    <t>Expenses</t>
  </si>
  <si>
    <t>Income</t>
  </si>
  <si>
    <t>Top 3 years</t>
  </si>
  <si>
    <t>Month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</si>
  <si>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</si>
  <si>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</si>
  <si>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</si>
  <si>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</si>
  <si>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</si>
  <si>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</si>
  <si>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</si>
  <si>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</si>
  <si>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</si>
  <si>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October</t>
  </si>
  <si>
    <t>November</t>
  </si>
  <si>
    <t>December</t>
  </si>
  <si>
    <t>September</t>
  </si>
  <si>
    <t>Date</t>
  </si>
  <si>
    <t>Costs</t>
  </si>
  <si>
    <t>12/13/2015</t>
  </si>
  <si>
    <t>1/13/2015</t>
  </si>
  <si>
    <t>1/14/2015</t>
  </si>
  <si>
    <t>1/15/2015</t>
  </si>
  <si>
    <t>1/16/2015</t>
  </si>
  <si>
    <t>1/17/2015</t>
  </si>
  <si>
    <t>1/18/2015</t>
  </si>
  <si>
    <t>1/19/2015</t>
  </si>
  <si>
    <t>1/20/2015</t>
  </si>
  <si>
    <t>1/21/2015</t>
  </si>
  <si>
    <t>1/22/2015</t>
  </si>
  <si>
    <t>1/23/2015</t>
  </si>
  <si>
    <t>1/24/2015</t>
  </si>
  <si>
    <t>1/25/2015</t>
  </si>
  <si>
    <t>1/27/2015</t>
  </si>
  <si>
    <t>1/28/2015</t>
  </si>
  <si>
    <t>1/29/2015</t>
  </si>
  <si>
    <t>1/30/2015</t>
  </si>
  <si>
    <t>1/31/2015</t>
  </si>
  <si>
    <t>8/14/2015</t>
  </si>
  <si>
    <t>2/13/2015</t>
  </si>
  <si>
    <t>2/14/2015</t>
  </si>
  <si>
    <t>2/15/2015</t>
  </si>
  <si>
    <t>2/16/2015</t>
  </si>
  <si>
    <t>2/17/2015</t>
  </si>
  <si>
    <t>2/18/2015</t>
  </si>
  <si>
    <t>2/19/2015</t>
  </si>
  <si>
    <t>2/20/2015</t>
  </si>
  <si>
    <t>2/21/2015</t>
  </si>
  <si>
    <t>2/22/2015</t>
  </si>
  <si>
    <t>2/23/2015</t>
  </si>
  <si>
    <t>2/24/2015</t>
  </si>
  <si>
    <t>2/25/2015</t>
  </si>
  <si>
    <t>2/26/2015</t>
  </si>
  <si>
    <t>2/27/2015</t>
  </si>
  <si>
    <t>2/28/2015</t>
  </si>
  <si>
    <t>3/13/2015</t>
  </si>
  <si>
    <t>3/14/2015</t>
  </si>
  <si>
    <t>3/15/2015</t>
  </si>
  <si>
    <t>3/16/2015</t>
  </si>
  <si>
    <t>3/18/2015</t>
  </si>
  <si>
    <t>3/19/2015</t>
  </si>
  <si>
    <t>3/20/2015</t>
  </si>
  <si>
    <t>3/21/2015</t>
  </si>
  <si>
    <t>3/22/2015</t>
  </si>
  <si>
    <t>3/23/2015</t>
  </si>
  <si>
    <t>3/24/2015</t>
  </si>
  <si>
    <t>3/25/2015</t>
  </si>
  <si>
    <t>3/27/2015</t>
  </si>
  <si>
    <t>3/28/2015</t>
  </si>
  <si>
    <t>3/29/2015</t>
  </si>
  <si>
    <t>3/30/2015</t>
  </si>
  <si>
    <t>3/31/2015</t>
  </si>
  <si>
    <t>TOTAL</t>
  </si>
  <si>
    <t>Age group</t>
  </si>
  <si>
    <t>0-19</t>
  </si>
  <si>
    <t>Number of residents</t>
  </si>
  <si>
    <t>25-49</t>
  </si>
  <si>
    <t>50-75+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</si>
  <si>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</si>
  <si>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</si>
  <si>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</si>
  <si>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</si>
  <si>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</si>
  <si>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</si>
  <si>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</si>
  <si>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</si>
  <si>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</si>
  <si>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</si>
  <si>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</si>
  <si>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</si>
  <si>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</si>
  <si>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</si>
  <si>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</si>
  <si>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</si>
  <si>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</si>
  <si>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</si>
  <si>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</si>
  <si>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</si>
  <si>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</si>
  <si>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</si>
  <si>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</si>
  <si>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</si>
  <si>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</si>
  <si>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</si>
  <si>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</si>
  <si>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</si>
  <si>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</si>
  <si>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</si>
  <si>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</si>
  <si>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</si>
  <si>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</si>
  <si>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</si>
  <si>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</si>
  <si>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</si>
  <si>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</si>
  <si>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</si>
  <si>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</si>
  <si>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</si>
  <si>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</si>
  <si>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</si>
  <si>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</si>
  <si>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</si>
  <si>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</si>
  <si>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</si>
  <si>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</si>
  <si>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</si>
  <si>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</si>
  <si>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</si>
  <si>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</si>
  <si>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</si>
  <si>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</si>
  <si>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</si>
  <si>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</si>
  <si>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</si>
  <si>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</si>
  <si>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</si>
  <si>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</si>
  <si>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</si>
  <si>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</si>
  <si>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</si>
  <si>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</si>
  <si>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</si>
  <si>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</si>
  <si>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</si>
  <si>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</si>
  <si>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</si>
  <si>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</si>
  <si>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</si>
  <si>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</si>
  <si>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</si>
  <si>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</si>
  <si>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</si>
  <si>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</si>
  <si>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</si>
  <si>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</si>
  <si>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</si>
  <si>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</si>
  <si>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</si>
  <si>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</si>
  <si>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</si>
  <si>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</si>
  <si>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</si>
  <si>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</si>
  <si>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</si>
  <si>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</si>
  <si>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</si>
  <si>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</si>
  <si>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</si>
  <si>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</si>
  <si>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</si>
  <si>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</si>
  <si>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</si>
  <si>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</si>
  <si>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</si>
  <si>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</si>
  <si>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</si>
  <si>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</si>
  <si>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</si>
  <si>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</si>
  <si>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</si>
  <si>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</si>
  <si>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</si>
  <si>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</si>
  <si>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</si>
  <si>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</si>
  <si>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</si>
  <si>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</si>
  <si>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</si>
  <si>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</si>
  <si>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</si>
  <si>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</si>
  <si>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</si>
  <si>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</si>
  <si>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</si>
  <si>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</si>
  <si>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</si>
  <si>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</si>
  <si>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</si>
  <si>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</si>
  <si>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</si>
  <si>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</si>
  <si>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</si>
  <si>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</si>
  <si>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</si>
  <si>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</si>
  <si>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</si>
  <si>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</si>
  <si>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</si>
  <si>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</si>
  <si>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</si>
  <si>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</si>
  <si>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</si>
  <si>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</si>
  <si>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</si>
  <si>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</si>
  <si>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</si>
  <si>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</si>
  <si>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</si>
  <si>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</si>
  <si>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</si>
  <si>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</si>
  <si>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</si>
  <si>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</si>
  <si>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</si>
  <si>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</si>
  <si>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</si>
  <si>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</si>
  <si>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</si>
  <si>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</si>
  <si>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</si>
  <si>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</si>
  <si>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</si>
  <si>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</si>
  <si>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</si>
  <si>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</si>
  <si>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</si>
  <si>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</si>
  <si>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</si>
  <si>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</si>
  <si>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</si>
  <si>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</si>
  <si>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</si>
  <si>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</si>
  <si>
    <t>Find the number of residents for each of the following groups from the table below:</t>
  </si>
  <si>
    <t>¿Cuál es el número total de residentes en la región 3 para todos los grupos de edades?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</si>
</sst>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₡&quot;* #,##0.00_-;\-&quot;₡&quot;* #,##0.00_-;_-&quot;₡&quot;* &quot;-&quot;??_-;_-@_-"/>
    <numFmt numFmtId="43" formatCode="_-* #,##0.00_-;\-* #,##0.00_-;_-* &quot;-&quot;??_-;_-@_-"/>
    <numFmt numFmtId="164" formatCode="0.0%"/>
    <numFmt numFmtId="167" formatCode="_-[$$-540A]* #,##0.00_ ;_-[$$-540A]* \-#,##0.00\ ;_-[$$-540A]* &quot;-&quot;??_ ;_-@_ "/>
    <numFmt numFmtId="169" formatCode="_-[$$-540A]* #,##0_ ;_-[$$-540A]* \-#,##0\ ;_-[$$-540A]* &quot;-&quot;??_ ;_-@_ "/>
    <numFmt numFmtId="174" formatCode="_-* #,##0_-;\-* #,##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24"/>
      <color theme="1"/>
      <name val="Arial"/>
      <family val="2"/>
    </font>
    <font>
      <sz val="8"/>
      <name val="Calibri"/>
      <family val="2"/>
      <scheme val="minor"/>
    </font>
    <font>
      <sz val="26"/>
      <color theme="1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  <charset val="177"/>
      <scheme val="minor"/>
    </font>
    <font>
      <b/>
      <u/>
      <sz val="11"/>
      <color rgb="FF000000"/>
      <name val="Calibri"/>
      <family val="2"/>
      <scheme val="minor"/>
    </font>
    <font>
      <sz val="11"/>
      <color rgb="FF0E101A"/>
      <name val="Calibri"/>
      <family val="2"/>
      <scheme val="minor"/>
    </font>
    <font>
      <sz val="11"/>
      <color rgb="FF000000"/>
      <name val="Roboto"/>
    </font>
    <font>
      <b/>
      <sz val="11"/>
      <color rgb="FF000000"/>
      <name val="Calibri"/>
      <family val="2"/>
      <charset val="177"/>
      <scheme val="minor"/>
    </font>
    <font>
      <sz val="12"/>
      <color rgb="FF0E101A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000000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2">
    <xf numFmtId="0" fontId="0" fillId="0" borderId="0" xfId="0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9" fontId="3" fillId="0" borderId="1" xfId="1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0" fontId="3" fillId="0" borderId="1" xfId="1" applyNumberFormat="1" applyFont="1" applyBorder="1" applyAlignment="1">
      <alignment horizontal="center"/>
    </xf>
    <xf numFmtId="10" fontId="3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/>
    </xf>
    <xf numFmtId="169" fontId="3" fillId="0" borderId="1" xfId="3" applyNumberFormat="1" applyFont="1" applyBorder="1" applyAlignment="1">
      <alignment horizontal="center" vertical="center"/>
    </xf>
    <xf numFmtId="174" fontId="4" fillId="0" borderId="1" xfId="2" applyNumberFormat="1" applyFont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9" fillId="0" borderId="0" xfId="0" applyFont="1"/>
    <xf numFmtId="14" fontId="10" fillId="0" borderId="2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1" fillId="5" borderId="2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/>
    <xf numFmtId="0" fontId="12" fillId="7" borderId="2" xfId="0" applyFont="1" applyFill="1" applyBorder="1" applyAlignment="1">
      <alignment horizontal="center"/>
    </xf>
    <xf numFmtId="0" fontId="13" fillId="0" borderId="0" xfId="0" applyFont="1"/>
    <xf numFmtId="0" fontId="14" fillId="0" borderId="0" xfId="0" applyFont="1"/>
    <xf numFmtId="0" fontId="15" fillId="0" borderId="0" xfId="0" applyFont="1"/>
    <xf numFmtId="0" fontId="12" fillId="0" borderId="0" xfId="0" applyFont="1" applyAlignment="1">
      <alignment horizontal="right"/>
    </xf>
    <xf numFmtId="0" fontId="16" fillId="0" borderId="0" xfId="0" applyFont="1"/>
    <xf numFmtId="0" fontId="12" fillId="0" borderId="2" xfId="0" applyFont="1" applyBorder="1" applyAlignment="1">
      <alignment horizontal="center"/>
    </xf>
    <xf numFmtId="3" fontId="12" fillId="8" borderId="2" xfId="0" applyNumberFormat="1" applyFont="1" applyFill="1" applyBorder="1" applyAlignment="1">
      <alignment horizontal="center"/>
    </xf>
    <xf numFmtId="3" fontId="8" fillId="8" borderId="2" xfId="0" applyNumberFormat="1" applyFont="1" applyFill="1" applyBorder="1" applyAlignment="1">
      <alignment horizontal="center"/>
    </xf>
    <xf numFmtId="0" fontId="12" fillId="8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17" fillId="9" borderId="3" xfId="0" applyFont="1" applyFill="1" applyBorder="1" applyAlignment="1">
      <alignment horizontal="center"/>
    </xf>
    <xf numFmtId="0" fontId="17" fillId="9" borderId="4" xfId="0" applyFont="1" applyFill="1" applyBorder="1" applyAlignment="1">
      <alignment horizontal="center"/>
    </xf>
    <xf numFmtId="0" fontId="13" fillId="0" borderId="0" xfId="0" applyFont="1"/>
    <xf numFmtId="0" fontId="13" fillId="0" borderId="5" xfId="0" applyFont="1" applyBorder="1"/>
    <xf numFmtId="0" fontId="13" fillId="0" borderId="6" xfId="0" applyFont="1" applyBorder="1"/>
    <xf numFmtId="167" fontId="10" fillId="0" borderId="2" xfId="3" applyNumberFormat="1" applyFont="1" applyBorder="1" applyAlignment="1">
      <alignment horizontal="center"/>
    </xf>
    <xf numFmtId="167" fontId="10" fillId="0" borderId="2" xfId="3" applyNumberFormat="1" applyFont="1" applyBorder="1" applyAlignment="1">
      <alignment horizontal="center" wrapText="1"/>
    </xf>
    <xf numFmtId="167" fontId="10" fillId="6" borderId="2" xfId="0" applyNumberFormat="1" applyFont="1" applyFill="1" applyBorder="1"/>
    <xf numFmtId="3" fontId="9" fillId="6" borderId="2" xfId="0" applyNumberFormat="1" applyFont="1" applyFill="1" applyBorder="1"/>
    <xf numFmtId="0" fontId="12" fillId="10" borderId="2" xfId="0" applyFont="1" applyFill="1" applyBorder="1" applyAlignment="1">
      <alignment horizontal="center"/>
    </xf>
    <xf numFmtId="3" fontId="9" fillId="8" borderId="2" xfId="0" applyNumberFormat="1" applyFont="1" applyFill="1" applyBorder="1"/>
    <xf numFmtId="3" fontId="13" fillId="0" borderId="0" xfId="0" applyNumberFormat="1" applyFont="1"/>
    <xf numFmtId="3" fontId="9" fillId="8" borderId="1" xfId="0" applyNumberFormat="1" applyFont="1" applyFill="1" applyBorder="1"/>
    <xf numFmtId="3" fontId="9" fillId="6" borderId="1" xfId="0" applyNumberFormat="1" applyFont="1" applyFill="1" applyBorder="1"/>
    <xf numFmtId="0" fontId="18" fillId="0" borderId="0" xfId="0" applyFont="1"/>
  </cellXfs>
  <cellStyles count="4">
    <cellStyle name="Millares" xfId="2" builtinId="3"/>
    <cellStyle name="Moneda" xfId="3" builtinId="4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2B506-4000-40CB-B6F3-09651C52AF5E}">
  <dimension ref="A1:M8"/>
  <sheetViews>
    <sheetView workbookViewId="0">
      <selection activeCell="D17" sqref="D17"/>
    </sheetView>
  </sheetViews>
  <sheetFormatPr baseColWidth="10" defaultRowHeight="15" x14ac:dyDescent="0.25"/>
  <cols>
    <col min="2" max="2" width="12.42578125" customWidth="1"/>
    <col min="3" max="3" width="13.5703125" customWidth="1"/>
    <col min="8" max="8" width="13.140625" customWidth="1"/>
    <col min="11" max="11" width="14.7109375" customWidth="1"/>
    <col min="12" max="12" width="15.28515625" customWidth="1"/>
    <col min="13" max="13" width="17.28515625" customWidth="1"/>
  </cols>
  <sheetData>
    <row r="1" spans="1:13" ht="15" customHeight="1" x14ac:dyDescent="0.25">
      <c r="A1" s="10" t="s">
        <v>0</v>
      </c>
      <c r="B1" s="10"/>
      <c r="C1" s="10"/>
      <c r="F1" s="11" t="s">
        <v>4</v>
      </c>
      <c r="G1" s="11"/>
      <c r="H1" s="11"/>
      <c r="J1" s="12" t="s">
        <v>5</v>
      </c>
      <c r="K1" s="12"/>
      <c r="L1" s="12"/>
      <c r="M1" s="12"/>
    </row>
    <row r="2" spans="1:13" ht="15" customHeight="1" x14ac:dyDescent="0.25">
      <c r="A2" s="10"/>
      <c r="B2" s="10"/>
      <c r="C2" s="10"/>
      <c r="F2" s="11"/>
      <c r="G2" s="11"/>
      <c r="H2" s="11"/>
      <c r="J2" s="12"/>
      <c r="K2" s="12"/>
      <c r="L2" s="12"/>
      <c r="M2" s="12"/>
    </row>
    <row r="3" spans="1:13" ht="15.75" x14ac:dyDescent="0.25">
      <c r="A3" s="1" t="s">
        <v>1</v>
      </c>
      <c r="B3" s="1" t="s">
        <v>2</v>
      </c>
      <c r="C3" s="2" t="s">
        <v>3</v>
      </c>
      <c r="F3" s="1" t="s">
        <v>1</v>
      </c>
      <c r="G3" s="1" t="s">
        <v>2</v>
      </c>
      <c r="H3" s="2" t="s">
        <v>3</v>
      </c>
      <c r="J3" s="9" t="s">
        <v>6</v>
      </c>
      <c r="K3" s="9" t="s">
        <v>7</v>
      </c>
      <c r="L3" s="9" t="s">
        <v>8</v>
      </c>
      <c r="M3" s="9" t="s">
        <v>9</v>
      </c>
    </row>
    <row r="4" spans="1:13" ht="15.75" x14ac:dyDescent="0.25">
      <c r="A4" s="3">
        <v>2</v>
      </c>
      <c r="B4" s="3">
        <v>3</v>
      </c>
      <c r="C4" s="4">
        <f>A4+B4</f>
        <v>5</v>
      </c>
      <c r="F4" s="3">
        <v>10</v>
      </c>
      <c r="G4" s="7">
        <v>100</v>
      </c>
      <c r="H4" s="5">
        <f>F4/G4</f>
        <v>0.1</v>
      </c>
      <c r="J4" s="3" t="s">
        <v>10</v>
      </c>
      <c r="K4" s="3">
        <v>100</v>
      </c>
      <c r="L4" s="3">
        <v>150</v>
      </c>
      <c r="M4" s="5">
        <f>((L4-K4)/100)</f>
        <v>0.5</v>
      </c>
    </row>
    <row r="5" spans="1:13" ht="15.75" x14ac:dyDescent="0.25">
      <c r="A5" s="3">
        <v>3</v>
      </c>
      <c r="B5" s="3">
        <v>1</v>
      </c>
      <c r="C5" s="4">
        <f>A5-B5</f>
        <v>2</v>
      </c>
      <c r="F5" s="3">
        <v>3</v>
      </c>
      <c r="G5" s="7">
        <v>6</v>
      </c>
      <c r="H5" s="5">
        <f>F5/G5</f>
        <v>0.5</v>
      </c>
      <c r="J5" s="3" t="s">
        <v>11</v>
      </c>
      <c r="K5" s="3">
        <v>100</v>
      </c>
      <c r="L5" s="3">
        <v>50</v>
      </c>
      <c r="M5" s="5">
        <f t="shared" ref="M5:M8" si="0">((L5-K5)/100)</f>
        <v>-0.5</v>
      </c>
    </row>
    <row r="6" spans="1:13" ht="15.75" x14ac:dyDescent="0.25">
      <c r="A6" s="3">
        <v>5</v>
      </c>
      <c r="B6" s="3">
        <v>10</v>
      </c>
      <c r="C6" s="4">
        <f>A6*B6</f>
        <v>50</v>
      </c>
      <c r="F6" s="3">
        <v>1.5</v>
      </c>
      <c r="G6" s="7">
        <v>1</v>
      </c>
      <c r="H6" s="5">
        <f>F6/G6</f>
        <v>1.5</v>
      </c>
      <c r="J6" s="3" t="s">
        <v>12</v>
      </c>
      <c r="K6" s="3">
        <v>200</v>
      </c>
      <c r="L6" s="3">
        <v>75</v>
      </c>
      <c r="M6" s="5">
        <f t="shared" si="0"/>
        <v>-1.25</v>
      </c>
    </row>
    <row r="7" spans="1:13" ht="15.75" x14ac:dyDescent="0.25">
      <c r="A7" s="3">
        <v>10</v>
      </c>
      <c r="B7" s="3">
        <v>2</v>
      </c>
      <c r="C7" s="4">
        <f>A7/B7</f>
        <v>5</v>
      </c>
      <c r="F7" s="3">
        <v>87</v>
      </c>
      <c r="G7" s="7">
        <v>74</v>
      </c>
      <c r="H7" s="6">
        <f>F7/G7</f>
        <v>1.1756756756756757</v>
      </c>
      <c r="J7" s="3" t="s">
        <v>13</v>
      </c>
      <c r="K7" s="3">
        <v>100</v>
      </c>
      <c r="L7" s="3">
        <v>175</v>
      </c>
      <c r="M7" s="5">
        <f t="shared" si="0"/>
        <v>0.75</v>
      </c>
    </row>
    <row r="8" spans="1:13" ht="15.75" x14ac:dyDescent="0.25">
      <c r="A8" s="3">
        <v>20</v>
      </c>
      <c r="B8" s="3">
        <v>85</v>
      </c>
      <c r="C8" s="3">
        <f>A8/B8</f>
        <v>0.23529411764705882</v>
      </c>
      <c r="F8" s="3">
        <v>47</v>
      </c>
      <c r="G8" s="7">
        <v>30</v>
      </c>
      <c r="H8" s="8">
        <f>F8/G8</f>
        <v>1.5666666666666667</v>
      </c>
      <c r="J8" s="3" t="s">
        <v>14</v>
      </c>
      <c r="K8" s="3">
        <v>100</v>
      </c>
      <c r="L8" s="3">
        <v>65</v>
      </c>
      <c r="M8" s="5">
        <f t="shared" si="0"/>
        <v>-0.35</v>
      </c>
    </row>
  </sheetData>
  <mergeCells count="3">
    <mergeCell ref="A1:C2"/>
    <mergeCell ref="F1:H2"/>
    <mergeCell ref="J1:M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E7095-8AFD-4FA4-A94D-324A221245D8}">
  <dimension ref="A1:L21"/>
  <sheetViews>
    <sheetView workbookViewId="0">
      <selection activeCell="B1" sqref="B1:L2"/>
    </sheetView>
  </sheetViews>
  <sheetFormatPr baseColWidth="10" defaultRowHeight="15" x14ac:dyDescent="0.25"/>
  <cols>
    <col min="2" max="2" width="16.85546875" customWidth="1"/>
    <col min="3" max="3" width="15.7109375" customWidth="1"/>
    <col min="4" max="4" width="16.42578125" customWidth="1"/>
    <col min="5" max="5" width="14.5703125" bestFit="1" customWidth="1"/>
    <col min="6" max="6" width="13.42578125" customWidth="1"/>
    <col min="7" max="7" width="13.140625" customWidth="1"/>
    <col min="8" max="8" width="16.140625" customWidth="1"/>
    <col min="9" max="9" width="17.85546875" customWidth="1"/>
    <col min="10" max="10" width="6.140625" customWidth="1"/>
    <col min="11" max="11" width="18.140625" customWidth="1"/>
    <col min="12" max="12" width="21.5703125" customWidth="1"/>
    <col min="13" max="13" width="21.7109375" customWidth="1"/>
  </cols>
  <sheetData>
    <row r="1" spans="1:12" ht="15" customHeight="1" x14ac:dyDescent="0.25">
      <c r="B1" s="19" t="s">
        <v>15</v>
      </c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12" ht="15" customHeight="1" x14ac:dyDescent="0.25">
      <c r="A2" s="18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3" spans="1:12" ht="15" customHeight="1" x14ac:dyDescent="0.25">
      <c r="A3" s="18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</row>
    <row r="4" spans="1:12" ht="15.75" x14ac:dyDescent="0.25">
      <c r="B4" s="1" t="s">
        <v>16</v>
      </c>
      <c r="C4" s="1" t="s">
        <v>17</v>
      </c>
      <c r="E4" s="9" t="s">
        <v>24</v>
      </c>
      <c r="F4" s="9">
        <v>2016</v>
      </c>
      <c r="G4" s="9">
        <v>2017</v>
      </c>
      <c r="H4" s="9">
        <v>2018</v>
      </c>
      <c r="I4" s="9" t="s">
        <v>28</v>
      </c>
      <c r="K4" s="1" t="s">
        <v>29</v>
      </c>
      <c r="L4" s="1" t="s">
        <v>30</v>
      </c>
    </row>
    <row r="5" spans="1:12" ht="15.75" x14ac:dyDescent="0.25">
      <c r="B5" s="3" t="s">
        <v>18</v>
      </c>
      <c r="C5" s="3">
        <v>3</v>
      </c>
      <c r="E5" s="9" t="s">
        <v>25</v>
      </c>
      <c r="F5" s="15">
        <v>60001</v>
      </c>
      <c r="G5" s="15">
        <v>74989</v>
      </c>
      <c r="H5" s="15">
        <v>90272</v>
      </c>
      <c r="I5" s="15">
        <f>SUM(F5:H5)</f>
        <v>225262</v>
      </c>
      <c r="K5" s="3" t="s">
        <v>31</v>
      </c>
      <c r="L5" s="3">
        <v>759</v>
      </c>
    </row>
    <row r="6" spans="1:12" ht="15.75" x14ac:dyDescent="0.25">
      <c r="B6" s="3" t="s">
        <v>19</v>
      </c>
      <c r="C6" s="3">
        <v>5</v>
      </c>
      <c r="E6" s="9" t="s">
        <v>26</v>
      </c>
      <c r="F6" s="15">
        <v>43505</v>
      </c>
      <c r="G6" s="15">
        <v>55629</v>
      </c>
      <c r="H6" s="15">
        <v>66556</v>
      </c>
      <c r="I6" s="15">
        <f t="shared" ref="I6:I7" si="0">SUM(F6:H6)</f>
        <v>165690</v>
      </c>
      <c r="K6" s="3" t="s">
        <v>32</v>
      </c>
      <c r="L6" s="3">
        <v>200</v>
      </c>
    </row>
    <row r="7" spans="1:12" ht="15.75" x14ac:dyDescent="0.25">
      <c r="B7" s="3" t="s">
        <v>20</v>
      </c>
      <c r="C7" s="3">
        <v>2</v>
      </c>
      <c r="E7" s="9" t="s">
        <v>27</v>
      </c>
      <c r="F7" s="15">
        <v>16496</v>
      </c>
      <c r="G7" s="15">
        <v>19360</v>
      </c>
      <c r="H7" s="15">
        <v>23716</v>
      </c>
      <c r="I7" s="15">
        <f t="shared" si="0"/>
        <v>59572</v>
      </c>
      <c r="K7" s="3" t="s">
        <v>33</v>
      </c>
      <c r="L7" s="3">
        <v>42</v>
      </c>
    </row>
    <row r="8" spans="1:12" ht="15.75" x14ac:dyDescent="0.25">
      <c r="B8" s="3" t="s">
        <v>21</v>
      </c>
      <c r="C8" s="3">
        <v>6</v>
      </c>
      <c r="K8" s="3" t="s">
        <v>34</v>
      </c>
      <c r="L8" s="3">
        <v>423</v>
      </c>
    </row>
    <row r="9" spans="1:12" ht="15.75" x14ac:dyDescent="0.25">
      <c r="B9" s="3" t="s">
        <v>22</v>
      </c>
      <c r="C9" s="3">
        <v>8</v>
      </c>
      <c r="K9" s="3" t="s">
        <v>35</v>
      </c>
      <c r="L9" s="3">
        <v>200</v>
      </c>
    </row>
    <row r="10" spans="1:12" ht="15.75" x14ac:dyDescent="0.25">
      <c r="B10" s="1" t="s">
        <v>23</v>
      </c>
      <c r="C10" s="1">
        <f>SUM(C5:C9)</f>
        <v>24</v>
      </c>
      <c r="K10" s="3" t="s">
        <v>36</v>
      </c>
      <c r="L10" s="3">
        <v>50</v>
      </c>
    </row>
    <row r="11" spans="1:12" ht="15.75" x14ac:dyDescent="0.25">
      <c r="B11" s="13"/>
      <c r="C11" s="13"/>
      <c r="K11" s="3" t="s">
        <v>37</v>
      </c>
      <c r="L11" s="3">
        <v>700</v>
      </c>
    </row>
    <row r="12" spans="1:12" ht="15.75" x14ac:dyDescent="0.25">
      <c r="B12" s="13"/>
      <c r="C12" s="13"/>
      <c r="K12" s="3" t="s">
        <v>38</v>
      </c>
      <c r="L12" s="3">
        <v>450</v>
      </c>
    </row>
    <row r="13" spans="1:12" ht="15.75" x14ac:dyDescent="0.25">
      <c r="B13" s="13"/>
      <c r="C13" s="13"/>
      <c r="K13" s="3" t="s">
        <v>42</v>
      </c>
      <c r="L13" s="3">
        <v>605</v>
      </c>
    </row>
    <row r="14" spans="1:12" ht="15.75" x14ac:dyDescent="0.25">
      <c r="K14" s="3" t="s">
        <v>39</v>
      </c>
      <c r="L14" s="3">
        <v>240</v>
      </c>
    </row>
    <row r="15" spans="1:12" ht="15.75" x14ac:dyDescent="0.25">
      <c r="K15" s="3" t="s">
        <v>40</v>
      </c>
      <c r="L15" s="3">
        <v>685</v>
      </c>
    </row>
    <row r="16" spans="1:12" ht="15.75" x14ac:dyDescent="0.25">
      <c r="K16" s="3" t="s">
        <v>41</v>
      </c>
      <c r="L16" s="3">
        <v>295</v>
      </c>
    </row>
    <row r="17" spans="10:12" ht="15.75" x14ac:dyDescent="0.25">
      <c r="K17" s="1" t="s">
        <v>23</v>
      </c>
      <c r="L17" s="16">
        <f>SUM(L5:L16)</f>
        <v>4649</v>
      </c>
    </row>
    <row r="18" spans="10:12" ht="15.75" x14ac:dyDescent="0.25">
      <c r="J18" s="14"/>
      <c r="K18" s="14"/>
    </row>
    <row r="19" spans="10:12" ht="15.75" x14ac:dyDescent="0.25">
      <c r="J19" s="14"/>
      <c r="K19" s="14"/>
    </row>
    <row r="20" spans="10:12" ht="15.75" x14ac:dyDescent="0.25">
      <c r="J20" s="14"/>
      <c r="K20" s="14"/>
    </row>
    <row r="21" spans="10:12" ht="15.75" x14ac:dyDescent="0.25">
      <c r="J21" s="14"/>
      <c r="K21" s="14"/>
    </row>
  </sheetData>
  <mergeCells count="1">
    <mergeCell ref="B1:L2"/>
  </mergeCells>
  <phoneticPr fontId="6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9FDA2-E52D-404E-BF49-DB1CBF084DDD}">
  <dimension ref="B1:N163"/>
  <sheetViews>
    <sheetView tabSelected="1" topLeftCell="B1" zoomScaleNormal="100" workbookViewId="0">
      <selection activeCell="L18" sqref="L18"/>
    </sheetView>
  </sheetViews>
  <sheetFormatPr baseColWidth="10" defaultRowHeight="15" x14ac:dyDescent="0.25"/>
  <cols>
    <col min="2" max="2" width="17.7109375" customWidth="1"/>
    <col min="3" max="3" width="15.28515625" customWidth="1"/>
    <col min="5" max="6" width="11.42578125" customWidth="1"/>
    <col min="7" max="7" width="12.28515625" customWidth="1"/>
    <col min="8" max="8" width="11.28515625" customWidth="1"/>
    <col min="11" max="11" width="24.85546875" customWidth="1"/>
  </cols>
  <sheetData>
    <row r="1" spans="2:14" x14ac:dyDescent="0.25">
      <c r="B1" s="19" t="s">
        <v>15</v>
      </c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2:14" x14ac:dyDescent="0.25"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4" spans="2:14" ht="15.75" x14ac:dyDescent="0.25">
      <c r="B4" s="23" t="s">
        <v>43</v>
      </c>
      <c r="C4" s="23" t="s">
        <v>44</v>
      </c>
      <c r="E4" s="27"/>
      <c r="F4" s="27"/>
      <c r="G4" s="37" t="s">
        <v>99</v>
      </c>
      <c r="H4" s="38"/>
      <c r="I4" s="38"/>
      <c r="J4" s="25">
        <v>1</v>
      </c>
      <c r="K4" s="20" t="s">
        <v>269</v>
      </c>
      <c r="L4" s="27"/>
      <c r="M4" s="27"/>
      <c r="N4" s="27"/>
    </row>
    <row r="5" spans="2:14" ht="15.75" x14ac:dyDescent="0.25">
      <c r="B5" s="21">
        <v>42005</v>
      </c>
      <c r="C5" s="42">
        <v>432.17</v>
      </c>
      <c r="E5" s="26" t="s">
        <v>108</v>
      </c>
      <c r="F5" s="26" t="s">
        <v>109</v>
      </c>
      <c r="G5" s="26" t="s">
        <v>100</v>
      </c>
      <c r="H5" s="26" t="s">
        <v>102</v>
      </c>
      <c r="I5" s="26" t="s">
        <v>103</v>
      </c>
      <c r="J5" s="40"/>
      <c r="K5" s="39"/>
      <c r="L5" s="27"/>
      <c r="M5" s="27"/>
      <c r="N5" s="27"/>
    </row>
    <row r="6" spans="2:14" ht="15.75" x14ac:dyDescent="0.25">
      <c r="B6" s="22" t="s">
        <v>45</v>
      </c>
      <c r="C6" s="42">
        <v>528.5</v>
      </c>
      <c r="E6" s="32" t="s">
        <v>110</v>
      </c>
      <c r="F6" s="32" t="s">
        <v>111</v>
      </c>
      <c r="G6" s="33">
        <v>3419</v>
      </c>
      <c r="H6" s="33">
        <v>4378</v>
      </c>
      <c r="I6" s="34">
        <v>2755</v>
      </c>
      <c r="J6" s="27"/>
      <c r="K6" s="25" t="s">
        <v>99</v>
      </c>
      <c r="L6" s="26" t="s">
        <v>100</v>
      </c>
      <c r="M6" s="27"/>
      <c r="N6" s="28"/>
    </row>
    <row r="7" spans="2:14" ht="15.75" x14ac:dyDescent="0.25">
      <c r="B7" s="21">
        <v>42064</v>
      </c>
      <c r="C7" s="42">
        <v>810.71</v>
      </c>
      <c r="E7" s="32" t="s">
        <v>110</v>
      </c>
      <c r="F7" s="32" t="s">
        <v>112</v>
      </c>
      <c r="G7" s="33">
        <v>1492</v>
      </c>
      <c r="H7" s="33">
        <v>2126</v>
      </c>
      <c r="I7" s="34">
        <v>2103</v>
      </c>
      <c r="J7" s="27"/>
      <c r="K7" s="20" t="s">
        <v>101</v>
      </c>
      <c r="L7" s="45">
        <f>SUM(G6:G163)</f>
        <v>99498</v>
      </c>
      <c r="M7" s="20"/>
      <c r="N7" s="20"/>
    </row>
    <row r="8" spans="2:14" ht="15.75" x14ac:dyDescent="0.25">
      <c r="B8" s="21">
        <v>42095</v>
      </c>
      <c r="C8" s="42">
        <v>418.54</v>
      </c>
      <c r="E8" s="32" t="s">
        <v>110</v>
      </c>
      <c r="F8" s="46" t="s">
        <v>113</v>
      </c>
      <c r="G8" s="33">
        <v>1371</v>
      </c>
      <c r="H8" s="33">
        <v>1930</v>
      </c>
      <c r="I8" s="34">
        <v>1823</v>
      </c>
      <c r="J8" s="40"/>
      <c r="K8" s="39"/>
      <c r="L8" s="27"/>
      <c r="M8" s="27"/>
      <c r="N8" s="27"/>
    </row>
    <row r="9" spans="2:14" ht="15.75" x14ac:dyDescent="0.25">
      <c r="B9" s="21">
        <v>42125</v>
      </c>
      <c r="C9" s="42">
        <v>722.22</v>
      </c>
      <c r="E9" s="32" t="s">
        <v>110</v>
      </c>
      <c r="F9" s="32" t="s">
        <v>114</v>
      </c>
      <c r="G9" s="33">
        <v>1607</v>
      </c>
      <c r="H9" s="33">
        <v>2133</v>
      </c>
      <c r="I9" s="34">
        <v>2102</v>
      </c>
      <c r="J9" s="27"/>
      <c r="K9" s="25" t="s">
        <v>99</v>
      </c>
      <c r="L9" s="26" t="s">
        <v>102</v>
      </c>
      <c r="M9" s="27"/>
      <c r="N9" s="27"/>
    </row>
    <row r="10" spans="2:14" ht="15.75" x14ac:dyDescent="0.25">
      <c r="B10" s="21">
        <v>42156</v>
      </c>
      <c r="C10" s="42">
        <v>460.28</v>
      </c>
      <c r="E10" s="32" t="s">
        <v>110</v>
      </c>
      <c r="F10" s="32" t="s">
        <v>115</v>
      </c>
      <c r="G10" s="35">
        <v>951</v>
      </c>
      <c r="H10" s="33">
        <v>1445</v>
      </c>
      <c r="I10" s="34">
        <v>1416</v>
      </c>
      <c r="J10" s="27"/>
      <c r="K10" s="20" t="s">
        <v>101</v>
      </c>
      <c r="L10" s="45">
        <f>SUM(H6:H163)</f>
        <v>211409</v>
      </c>
      <c r="M10" s="20"/>
      <c r="N10" s="27"/>
    </row>
    <row r="11" spans="2:14" ht="15.75" x14ac:dyDescent="0.25">
      <c r="B11" s="21">
        <v>42320</v>
      </c>
      <c r="C11" s="42">
        <v>483.58</v>
      </c>
      <c r="E11" s="32" t="s">
        <v>110</v>
      </c>
      <c r="F11" s="32" t="s">
        <v>116</v>
      </c>
      <c r="G11" s="35">
        <v>889</v>
      </c>
      <c r="H11" s="33">
        <v>1293</v>
      </c>
      <c r="I11" s="34">
        <v>1526</v>
      </c>
      <c r="J11" s="40"/>
      <c r="K11" s="39"/>
      <c r="L11" s="27"/>
      <c r="M11" s="27"/>
      <c r="N11" s="27"/>
    </row>
    <row r="12" spans="2:14" ht="15.75" x14ac:dyDescent="0.25">
      <c r="B12" s="21">
        <v>42217</v>
      </c>
      <c r="C12" s="42">
        <v>114.53</v>
      </c>
      <c r="E12" s="32" t="s">
        <v>110</v>
      </c>
      <c r="F12" s="32" t="s">
        <v>117</v>
      </c>
      <c r="G12" s="33">
        <v>1254</v>
      </c>
      <c r="H12" s="33">
        <v>1989</v>
      </c>
      <c r="I12" s="34">
        <v>1685</v>
      </c>
      <c r="J12" s="27"/>
      <c r="K12" s="25" t="s">
        <v>99</v>
      </c>
      <c r="L12" s="26" t="s">
        <v>103</v>
      </c>
      <c r="M12" s="27"/>
      <c r="N12" s="27"/>
    </row>
    <row r="13" spans="2:14" ht="15.75" x14ac:dyDescent="0.25">
      <c r="B13" s="21">
        <v>42248</v>
      </c>
      <c r="C13" s="42">
        <v>609.12</v>
      </c>
      <c r="E13" s="32" t="s">
        <v>110</v>
      </c>
      <c r="F13" s="32" t="s">
        <v>118</v>
      </c>
      <c r="G13" s="33">
        <v>1025</v>
      </c>
      <c r="H13" s="33">
        <v>1362</v>
      </c>
      <c r="I13" s="34">
        <v>2077</v>
      </c>
      <c r="J13" s="27"/>
      <c r="K13" s="20" t="s">
        <v>101</v>
      </c>
      <c r="L13" s="45">
        <f>SUM(I6:I163)</f>
        <v>127820</v>
      </c>
      <c r="M13" s="20"/>
      <c r="N13" s="27"/>
    </row>
    <row r="14" spans="2:14" ht="15.75" x14ac:dyDescent="0.25">
      <c r="B14" s="21">
        <v>42278</v>
      </c>
      <c r="C14" s="42">
        <v>1197.9000000000001</v>
      </c>
      <c r="E14" s="32" t="s">
        <v>110</v>
      </c>
      <c r="F14" s="32" t="s">
        <v>119</v>
      </c>
      <c r="G14" s="33">
        <v>1194</v>
      </c>
      <c r="H14" s="33">
        <v>2016</v>
      </c>
      <c r="I14" s="34">
        <v>1452</v>
      </c>
      <c r="J14" s="40"/>
      <c r="K14" s="39"/>
      <c r="L14" s="27"/>
      <c r="M14" s="27"/>
      <c r="N14" s="27"/>
    </row>
    <row r="15" spans="2:14" ht="15.75" x14ac:dyDescent="0.25">
      <c r="B15" s="21">
        <v>42309</v>
      </c>
      <c r="C15" s="42">
        <v>228.89</v>
      </c>
      <c r="E15" s="32" t="s">
        <v>110</v>
      </c>
      <c r="F15" s="32" t="s">
        <v>120</v>
      </c>
      <c r="G15" s="35">
        <v>607</v>
      </c>
      <c r="H15" s="35">
        <v>853</v>
      </c>
      <c r="I15" s="34">
        <v>1022</v>
      </c>
      <c r="J15" s="25">
        <v>2</v>
      </c>
      <c r="K15" s="51" t="s">
        <v>270</v>
      </c>
      <c r="L15" s="30"/>
      <c r="M15" s="30"/>
      <c r="N15" s="30"/>
    </row>
    <row r="16" spans="2:14" ht="15.75" x14ac:dyDescent="0.25">
      <c r="B16" s="21">
        <v>42339</v>
      </c>
      <c r="C16" s="42">
        <v>1380.07</v>
      </c>
      <c r="E16" s="32" t="s">
        <v>110</v>
      </c>
      <c r="F16" s="32" t="s">
        <v>121</v>
      </c>
      <c r="G16" s="35">
        <v>626</v>
      </c>
      <c r="H16" s="33">
        <v>1569</v>
      </c>
      <c r="I16" s="34">
        <v>1033</v>
      </c>
      <c r="J16" s="40"/>
      <c r="K16" s="41"/>
      <c r="L16" s="47">
        <f>SUM(G8:I8)</f>
        <v>5124</v>
      </c>
      <c r="M16" s="20"/>
      <c r="N16" s="20"/>
    </row>
    <row r="17" spans="2:14" ht="15.75" x14ac:dyDescent="0.25">
      <c r="B17" s="22" t="s">
        <v>46</v>
      </c>
      <c r="C17" s="42">
        <v>1026.96</v>
      </c>
      <c r="E17" s="32" t="s">
        <v>110</v>
      </c>
      <c r="F17" s="32" t="s">
        <v>122</v>
      </c>
      <c r="G17" s="33">
        <v>1037</v>
      </c>
      <c r="H17" s="33">
        <v>2300</v>
      </c>
      <c r="I17" s="34">
        <v>1598</v>
      </c>
      <c r="J17" s="40"/>
      <c r="K17" s="39"/>
      <c r="L17" s="48"/>
      <c r="M17" s="27"/>
      <c r="N17" s="27"/>
    </row>
    <row r="18" spans="2:14" ht="15.75" x14ac:dyDescent="0.25">
      <c r="B18" s="22" t="s">
        <v>47</v>
      </c>
      <c r="C18" s="42">
        <v>760.24</v>
      </c>
      <c r="E18" s="32" t="s">
        <v>110</v>
      </c>
      <c r="F18" s="32" t="s">
        <v>123</v>
      </c>
      <c r="G18" s="35">
        <v>972</v>
      </c>
      <c r="H18" s="33">
        <v>2128</v>
      </c>
      <c r="I18" s="36">
        <v>912</v>
      </c>
      <c r="J18" s="25">
        <v>3</v>
      </c>
      <c r="K18" s="29" t="s">
        <v>104</v>
      </c>
      <c r="L18" s="30"/>
      <c r="M18" s="30"/>
      <c r="N18" s="30"/>
    </row>
    <row r="19" spans="2:14" ht="15.75" x14ac:dyDescent="0.25">
      <c r="B19" s="22" t="s">
        <v>48</v>
      </c>
      <c r="C19" s="42">
        <v>414.11</v>
      </c>
      <c r="E19" s="32" t="s">
        <v>110</v>
      </c>
      <c r="F19" s="32" t="s">
        <v>124</v>
      </c>
      <c r="G19" s="35">
        <v>88</v>
      </c>
      <c r="H19" s="33">
        <v>1159</v>
      </c>
      <c r="I19" s="36">
        <v>0</v>
      </c>
      <c r="J19" s="40"/>
      <c r="K19" s="41"/>
      <c r="L19" s="47">
        <f>SUM(G6:I25)</f>
        <v>89884</v>
      </c>
      <c r="M19" s="20"/>
      <c r="N19" s="31"/>
    </row>
    <row r="20" spans="2:14" ht="15.75" x14ac:dyDescent="0.25">
      <c r="B20" s="22" t="s">
        <v>49</v>
      </c>
      <c r="C20" s="42">
        <v>1728.81</v>
      </c>
      <c r="E20" s="32" t="s">
        <v>110</v>
      </c>
      <c r="F20" s="32" t="s">
        <v>125</v>
      </c>
      <c r="G20" s="33">
        <v>2052</v>
      </c>
      <c r="H20" s="33">
        <v>2159</v>
      </c>
      <c r="I20" s="34">
        <v>1582</v>
      </c>
      <c r="J20" s="40"/>
      <c r="K20" s="39"/>
      <c r="L20" s="27"/>
      <c r="M20" s="27"/>
      <c r="N20" s="31"/>
    </row>
    <row r="21" spans="2:14" ht="15.75" x14ac:dyDescent="0.25">
      <c r="B21" s="22" t="s">
        <v>50</v>
      </c>
      <c r="C21" s="42">
        <v>276.06</v>
      </c>
      <c r="E21" s="32" t="s">
        <v>110</v>
      </c>
      <c r="F21" s="32" t="s">
        <v>126</v>
      </c>
      <c r="G21" s="33">
        <v>1582</v>
      </c>
      <c r="H21" s="33">
        <v>2308</v>
      </c>
      <c r="I21" s="34">
        <v>1699</v>
      </c>
      <c r="J21" s="25">
        <v>4</v>
      </c>
      <c r="K21" s="29" t="s">
        <v>105</v>
      </c>
      <c r="L21" s="30"/>
      <c r="M21" s="30"/>
      <c r="N21" s="30"/>
    </row>
    <row r="22" spans="2:14" ht="15.75" x14ac:dyDescent="0.25">
      <c r="B22" s="22" t="s">
        <v>51</v>
      </c>
      <c r="C22" s="42">
        <v>462.22</v>
      </c>
      <c r="E22" s="32" t="s">
        <v>110</v>
      </c>
      <c r="F22" s="32" t="s">
        <v>127</v>
      </c>
      <c r="G22" s="33">
        <v>1088</v>
      </c>
      <c r="H22" s="33">
        <v>1218</v>
      </c>
      <c r="I22" s="36">
        <v>981</v>
      </c>
      <c r="J22" s="27"/>
      <c r="K22" s="20" t="s">
        <v>106</v>
      </c>
      <c r="L22" s="49">
        <f>SUM(G6:G163,I6:I163)</f>
        <v>227318</v>
      </c>
      <c r="M22" s="20"/>
      <c r="N22" s="27"/>
    </row>
    <row r="23" spans="2:14" ht="15.75" x14ac:dyDescent="0.25">
      <c r="B23" s="22" t="s">
        <v>52</v>
      </c>
      <c r="C23" s="42">
        <v>1281.0999999999999</v>
      </c>
      <c r="E23" s="32" t="s">
        <v>110</v>
      </c>
      <c r="F23" s="32" t="s">
        <v>128</v>
      </c>
      <c r="G23" s="35">
        <v>706</v>
      </c>
      <c r="H23" s="33">
        <v>1151</v>
      </c>
      <c r="I23" s="34">
        <v>1145</v>
      </c>
      <c r="J23" s="27"/>
      <c r="K23" s="20" t="s">
        <v>107</v>
      </c>
      <c r="L23" s="50"/>
      <c r="M23" s="20"/>
      <c r="N23" s="27"/>
    </row>
    <row r="24" spans="2:14" ht="15.75" x14ac:dyDescent="0.25">
      <c r="B24" s="22" t="s">
        <v>53</v>
      </c>
      <c r="C24" s="42">
        <v>1113.7</v>
      </c>
      <c r="E24" s="32" t="s">
        <v>110</v>
      </c>
      <c r="F24" s="32" t="s">
        <v>129</v>
      </c>
      <c r="G24" s="33">
        <v>1335</v>
      </c>
      <c r="H24" s="33">
        <v>2098</v>
      </c>
      <c r="I24" s="34">
        <v>1322</v>
      </c>
    </row>
    <row r="25" spans="2:14" ht="15.75" x14ac:dyDescent="0.25">
      <c r="B25" s="22" t="s">
        <v>54</v>
      </c>
      <c r="C25" s="42">
        <v>594.09</v>
      </c>
      <c r="E25" s="32" t="s">
        <v>110</v>
      </c>
      <c r="F25" s="32" t="s">
        <v>130</v>
      </c>
      <c r="G25" s="35">
        <v>702</v>
      </c>
      <c r="H25" s="33">
        <v>1162</v>
      </c>
      <c r="I25" s="36">
        <v>877</v>
      </c>
    </row>
    <row r="26" spans="2:14" ht="15.75" x14ac:dyDescent="0.25">
      <c r="B26" s="22" t="s">
        <v>55</v>
      </c>
      <c r="C26" s="42">
        <v>432.67</v>
      </c>
      <c r="E26" s="32" t="s">
        <v>110</v>
      </c>
      <c r="F26" s="32" t="s">
        <v>131</v>
      </c>
      <c r="G26" s="35">
        <v>968</v>
      </c>
      <c r="H26" s="33">
        <v>1101</v>
      </c>
      <c r="I26" s="36">
        <v>797</v>
      </c>
    </row>
    <row r="27" spans="2:14" ht="15.75" x14ac:dyDescent="0.25">
      <c r="B27" s="22" t="s">
        <v>56</v>
      </c>
      <c r="C27" s="42">
        <v>874.45</v>
      </c>
      <c r="E27" s="32" t="s">
        <v>110</v>
      </c>
      <c r="F27" s="32" t="s">
        <v>132</v>
      </c>
      <c r="G27" s="33">
        <v>1664</v>
      </c>
      <c r="H27" s="33">
        <v>2069</v>
      </c>
      <c r="I27" s="34">
        <v>1710</v>
      </c>
    </row>
    <row r="28" spans="2:14" ht="15.75" x14ac:dyDescent="0.25">
      <c r="B28" s="22" t="s">
        <v>57</v>
      </c>
      <c r="C28" s="42">
        <v>880.38</v>
      </c>
      <c r="E28" s="32" t="s">
        <v>110</v>
      </c>
      <c r="F28" s="32" t="s">
        <v>133</v>
      </c>
      <c r="G28" s="35">
        <v>624</v>
      </c>
      <c r="H28" s="35">
        <v>770</v>
      </c>
      <c r="I28" s="36">
        <v>746</v>
      </c>
    </row>
    <row r="29" spans="2:14" ht="15.75" x14ac:dyDescent="0.25">
      <c r="B29" s="22" t="s">
        <v>58</v>
      </c>
      <c r="C29" s="42">
        <v>798.53</v>
      </c>
      <c r="E29" s="32" t="s">
        <v>110</v>
      </c>
      <c r="F29" s="32" t="s">
        <v>134</v>
      </c>
      <c r="G29" s="35">
        <v>685</v>
      </c>
      <c r="H29" s="33">
        <v>1501</v>
      </c>
      <c r="I29" s="34">
        <v>1126</v>
      </c>
    </row>
    <row r="30" spans="2:14" ht="15.75" x14ac:dyDescent="0.25">
      <c r="B30" s="21">
        <v>42288</v>
      </c>
      <c r="C30" s="42">
        <v>572.41999999999996</v>
      </c>
      <c r="E30" s="32" t="s">
        <v>110</v>
      </c>
      <c r="F30" s="32" t="s">
        <v>135</v>
      </c>
      <c r="G30" s="33">
        <v>1248</v>
      </c>
      <c r="H30" s="33">
        <v>1763</v>
      </c>
      <c r="I30" s="34">
        <v>1146</v>
      </c>
    </row>
    <row r="31" spans="2:14" ht="15.75" x14ac:dyDescent="0.25">
      <c r="B31" s="22" t="s">
        <v>59</v>
      </c>
      <c r="C31" s="42">
        <v>330.61</v>
      </c>
      <c r="E31" s="32" t="s">
        <v>110</v>
      </c>
      <c r="F31" s="32" t="s">
        <v>136</v>
      </c>
      <c r="G31" s="33">
        <v>1342</v>
      </c>
      <c r="H31" s="33">
        <v>1559</v>
      </c>
      <c r="I31" s="34">
        <v>1307</v>
      </c>
    </row>
    <row r="32" spans="2:14" ht="15.75" x14ac:dyDescent="0.25">
      <c r="B32" s="22" t="s">
        <v>60</v>
      </c>
      <c r="C32" s="42">
        <v>567.17999999999995</v>
      </c>
      <c r="E32" s="32" t="s">
        <v>110</v>
      </c>
      <c r="F32" s="32" t="s">
        <v>137</v>
      </c>
      <c r="G32" s="35">
        <v>760</v>
      </c>
      <c r="H32" s="35">
        <v>965</v>
      </c>
      <c r="I32" s="36">
        <v>921</v>
      </c>
    </row>
    <row r="33" spans="2:9" ht="15.75" x14ac:dyDescent="0.25">
      <c r="B33" s="22" t="s">
        <v>61</v>
      </c>
      <c r="C33" s="42">
        <v>1449.21</v>
      </c>
      <c r="E33" s="32" t="s">
        <v>110</v>
      </c>
      <c r="F33" s="32" t="s">
        <v>138</v>
      </c>
      <c r="G33" s="33">
        <v>1187</v>
      </c>
      <c r="H33" s="33">
        <v>1568</v>
      </c>
      <c r="I33" s="34">
        <v>1190</v>
      </c>
    </row>
    <row r="34" spans="2:9" ht="15.75" x14ac:dyDescent="0.25">
      <c r="B34" s="22" t="s">
        <v>62</v>
      </c>
      <c r="C34" s="42">
        <v>459.29</v>
      </c>
      <c r="E34" s="32" t="s">
        <v>110</v>
      </c>
      <c r="F34" s="32" t="s">
        <v>139</v>
      </c>
      <c r="G34" s="35">
        <v>0</v>
      </c>
      <c r="H34" s="35">
        <v>0</v>
      </c>
      <c r="I34" s="36">
        <v>277</v>
      </c>
    </row>
    <row r="35" spans="2:9" ht="15.75" x14ac:dyDescent="0.25">
      <c r="B35" s="22" t="s">
        <v>63</v>
      </c>
      <c r="C35" s="42">
        <v>357.55</v>
      </c>
      <c r="E35" s="32" t="s">
        <v>110</v>
      </c>
      <c r="F35" s="32" t="s">
        <v>140</v>
      </c>
      <c r="G35" s="35">
        <v>368</v>
      </c>
      <c r="H35" s="33">
        <v>1386</v>
      </c>
      <c r="I35" s="36">
        <v>637</v>
      </c>
    </row>
    <row r="36" spans="2:9" ht="15.75" x14ac:dyDescent="0.25">
      <c r="B36" s="21">
        <v>42006</v>
      </c>
      <c r="C36" s="42">
        <v>154.34</v>
      </c>
      <c r="E36" s="32" t="s">
        <v>110</v>
      </c>
      <c r="F36" s="32" t="s">
        <v>141</v>
      </c>
      <c r="G36" s="35">
        <v>317</v>
      </c>
      <c r="H36" s="33">
        <v>1215</v>
      </c>
      <c r="I36" s="36">
        <v>478</v>
      </c>
    </row>
    <row r="37" spans="2:9" ht="15.75" x14ac:dyDescent="0.25">
      <c r="B37" s="21">
        <v>42037</v>
      </c>
      <c r="C37" s="42">
        <v>152.76</v>
      </c>
      <c r="E37" s="32" t="s">
        <v>110</v>
      </c>
      <c r="F37" s="32" t="s">
        <v>142</v>
      </c>
      <c r="G37" s="35">
        <v>689</v>
      </c>
      <c r="H37" s="33">
        <v>2544</v>
      </c>
      <c r="I37" s="34">
        <v>1009</v>
      </c>
    </row>
    <row r="38" spans="2:9" ht="15.75" x14ac:dyDescent="0.25">
      <c r="B38" s="21">
        <v>42065</v>
      </c>
      <c r="C38" s="42">
        <v>570.22</v>
      </c>
      <c r="E38" s="32" t="s">
        <v>110</v>
      </c>
      <c r="F38" s="32" t="s">
        <v>143</v>
      </c>
      <c r="G38" s="35">
        <v>510</v>
      </c>
      <c r="H38" s="33">
        <v>2583</v>
      </c>
      <c r="I38" s="36">
        <v>861</v>
      </c>
    </row>
    <row r="39" spans="2:9" ht="15.75" x14ac:dyDescent="0.25">
      <c r="B39" s="21">
        <v>42096</v>
      </c>
      <c r="C39" s="42">
        <v>987.62</v>
      </c>
      <c r="E39" s="32" t="s">
        <v>110</v>
      </c>
      <c r="F39" s="32" t="s">
        <v>144</v>
      </c>
      <c r="G39" s="35">
        <v>257</v>
      </c>
      <c r="H39" s="33">
        <v>1023</v>
      </c>
      <c r="I39" s="36">
        <v>446</v>
      </c>
    </row>
    <row r="40" spans="2:9" ht="15.75" x14ac:dyDescent="0.25">
      <c r="B40" s="21">
        <v>42126</v>
      </c>
      <c r="C40" s="42">
        <v>1755.71</v>
      </c>
      <c r="E40" s="32" t="s">
        <v>110</v>
      </c>
      <c r="F40" s="32" t="s">
        <v>145</v>
      </c>
      <c r="G40" s="35">
        <v>335</v>
      </c>
      <c r="H40" s="33">
        <v>1225</v>
      </c>
      <c r="I40" s="36">
        <v>520</v>
      </c>
    </row>
    <row r="41" spans="2:9" ht="15.75" x14ac:dyDescent="0.25">
      <c r="B41" s="21">
        <v>42157</v>
      </c>
      <c r="C41" s="42">
        <v>378.27</v>
      </c>
      <c r="E41" s="32" t="s">
        <v>110</v>
      </c>
      <c r="F41" s="32" t="s">
        <v>146</v>
      </c>
      <c r="G41" s="35">
        <v>264</v>
      </c>
      <c r="H41" s="35">
        <v>957</v>
      </c>
      <c r="I41" s="36">
        <v>405</v>
      </c>
    </row>
    <row r="42" spans="2:9" ht="15.75" x14ac:dyDescent="0.25">
      <c r="B42" s="21">
        <v>42187</v>
      </c>
      <c r="C42" s="42">
        <v>1323.81</v>
      </c>
      <c r="E42" s="32" t="s">
        <v>110</v>
      </c>
      <c r="F42" s="32" t="s">
        <v>147</v>
      </c>
      <c r="G42" s="35">
        <v>285</v>
      </c>
      <c r="H42" s="35">
        <v>869</v>
      </c>
      <c r="I42" s="36">
        <v>434</v>
      </c>
    </row>
    <row r="43" spans="2:9" ht="15.75" x14ac:dyDescent="0.25">
      <c r="B43" s="21">
        <v>42218</v>
      </c>
      <c r="C43" s="42">
        <v>399.02</v>
      </c>
      <c r="E43" s="32" t="s">
        <v>110</v>
      </c>
      <c r="F43" s="32" t="s">
        <v>148</v>
      </c>
      <c r="G43" s="35">
        <v>550</v>
      </c>
      <c r="H43" s="33">
        <v>2502</v>
      </c>
      <c r="I43" s="36">
        <v>822</v>
      </c>
    </row>
    <row r="44" spans="2:9" ht="15.75" x14ac:dyDescent="0.25">
      <c r="B44" s="21">
        <v>42249</v>
      </c>
      <c r="C44" s="42">
        <v>154.94999999999999</v>
      </c>
      <c r="E44" s="32" t="s">
        <v>110</v>
      </c>
      <c r="F44" s="32" t="s">
        <v>149</v>
      </c>
      <c r="G44" s="35">
        <v>266</v>
      </c>
      <c r="H44" s="33">
        <v>1382</v>
      </c>
      <c r="I44" s="36">
        <v>501</v>
      </c>
    </row>
    <row r="45" spans="2:9" ht="15.75" x14ac:dyDescent="0.25">
      <c r="B45" s="21">
        <v>42279</v>
      </c>
      <c r="C45" s="42">
        <v>1254.57</v>
      </c>
      <c r="E45" s="32" t="s">
        <v>110</v>
      </c>
      <c r="F45" s="32" t="s">
        <v>150</v>
      </c>
      <c r="G45" s="35">
        <v>598</v>
      </c>
      <c r="H45" s="33">
        <v>2107</v>
      </c>
      <c r="I45" s="34">
        <v>1002</v>
      </c>
    </row>
    <row r="46" spans="2:9" ht="15.75" x14ac:dyDescent="0.25">
      <c r="B46" s="21">
        <v>42310</v>
      </c>
      <c r="C46" s="42">
        <v>627.32000000000005</v>
      </c>
      <c r="E46" s="32" t="s">
        <v>110</v>
      </c>
      <c r="F46" s="32" t="s">
        <v>151</v>
      </c>
      <c r="G46" s="35">
        <v>344</v>
      </c>
      <c r="H46" s="33">
        <v>1641</v>
      </c>
      <c r="I46" s="36">
        <v>765</v>
      </c>
    </row>
    <row r="47" spans="2:9" ht="15.75" x14ac:dyDescent="0.25">
      <c r="B47" s="22" t="s">
        <v>64</v>
      </c>
      <c r="C47" s="42">
        <v>880.6</v>
      </c>
      <c r="E47" s="32" t="s">
        <v>110</v>
      </c>
      <c r="F47" s="32" t="s">
        <v>152</v>
      </c>
      <c r="G47" s="35">
        <v>183</v>
      </c>
      <c r="H47" s="35">
        <v>867</v>
      </c>
      <c r="I47" s="36">
        <v>384</v>
      </c>
    </row>
    <row r="48" spans="2:9" ht="15.75" x14ac:dyDescent="0.25">
      <c r="B48" s="22" t="s">
        <v>65</v>
      </c>
      <c r="C48" s="42">
        <v>1196.03</v>
      </c>
      <c r="E48" s="32" t="s">
        <v>110</v>
      </c>
      <c r="F48" s="32" t="s">
        <v>153</v>
      </c>
      <c r="G48" s="35">
        <v>302</v>
      </c>
      <c r="H48" s="33">
        <v>1326</v>
      </c>
      <c r="I48" s="36">
        <v>586</v>
      </c>
    </row>
    <row r="49" spans="2:9" ht="15.75" x14ac:dyDescent="0.25">
      <c r="B49" s="22" t="s">
        <v>66</v>
      </c>
      <c r="C49" s="42">
        <v>782.32</v>
      </c>
      <c r="E49" s="32" t="s">
        <v>110</v>
      </c>
      <c r="F49" s="32" t="s">
        <v>154</v>
      </c>
      <c r="G49" s="35">
        <v>177</v>
      </c>
      <c r="H49" s="35">
        <v>823</v>
      </c>
      <c r="I49" s="36">
        <v>548</v>
      </c>
    </row>
    <row r="50" spans="2:9" ht="15.75" x14ac:dyDescent="0.25">
      <c r="B50" s="22" t="s">
        <v>67</v>
      </c>
      <c r="C50" s="42">
        <v>1323.35</v>
      </c>
      <c r="E50" s="32" t="s">
        <v>110</v>
      </c>
      <c r="F50" s="32" t="s">
        <v>155</v>
      </c>
      <c r="G50" s="35">
        <v>285</v>
      </c>
      <c r="H50" s="33">
        <v>1249</v>
      </c>
      <c r="I50" s="36">
        <v>533</v>
      </c>
    </row>
    <row r="51" spans="2:9" ht="15.75" x14ac:dyDescent="0.25">
      <c r="B51" s="22" t="s">
        <v>68</v>
      </c>
      <c r="C51" s="42">
        <v>209.92</v>
      </c>
      <c r="E51" s="32" t="s">
        <v>110</v>
      </c>
      <c r="F51" s="32" t="s">
        <v>156</v>
      </c>
      <c r="G51" s="35">
        <v>236</v>
      </c>
      <c r="H51" s="33">
        <v>1162</v>
      </c>
      <c r="I51" s="36">
        <v>402</v>
      </c>
    </row>
    <row r="52" spans="2:9" ht="15.75" x14ac:dyDescent="0.25">
      <c r="B52" s="22" t="s">
        <v>69</v>
      </c>
      <c r="C52" s="43">
        <v>1232.05</v>
      </c>
      <c r="E52" s="32" t="s">
        <v>110</v>
      </c>
      <c r="F52" s="32" t="s">
        <v>157</v>
      </c>
      <c r="G52" s="35">
        <v>293</v>
      </c>
      <c r="H52" s="33">
        <v>1016</v>
      </c>
      <c r="I52" s="36">
        <v>585</v>
      </c>
    </row>
    <row r="53" spans="2:9" ht="15.75" x14ac:dyDescent="0.25">
      <c r="B53" s="22" t="s">
        <v>70</v>
      </c>
      <c r="C53" s="42">
        <v>713.28</v>
      </c>
      <c r="E53" s="32" t="s">
        <v>110</v>
      </c>
      <c r="F53" s="32" t="s">
        <v>158</v>
      </c>
      <c r="G53" s="35">
        <v>242</v>
      </c>
      <c r="H53" s="33">
        <v>1363</v>
      </c>
      <c r="I53" s="36">
        <v>428</v>
      </c>
    </row>
    <row r="54" spans="2:9" ht="15.75" x14ac:dyDescent="0.25">
      <c r="B54" s="22" t="s">
        <v>71</v>
      </c>
      <c r="C54" s="42">
        <v>1674.82</v>
      </c>
      <c r="E54" s="32" t="s">
        <v>110</v>
      </c>
      <c r="F54" s="32" t="s">
        <v>159</v>
      </c>
      <c r="G54" s="35">
        <v>248</v>
      </c>
      <c r="H54" s="33">
        <v>1398</v>
      </c>
      <c r="I54" s="36">
        <v>476</v>
      </c>
    </row>
    <row r="55" spans="2:9" ht="15.75" x14ac:dyDescent="0.25">
      <c r="B55" s="22" t="s">
        <v>72</v>
      </c>
      <c r="C55" s="42">
        <v>1161.25</v>
      </c>
      <c r="E55" s="32" t="s">
        <v>110</v>
      </c>
      <c r="F55" s="32" t="s">
        <v>160</v>
      </c>
      <c r="G55" s="35">
        <v>292</v>
      </c>
      <c r="H55" s="33">
        <v>1380</v>
      </c>
      <c r="I55" s="36">
        <v>456</v>
      </c>
    </row>
    <row r="56" spans="2:9" ht="15.75" x14ac:dyDescent="0.25">
      <c r="B56" s="22" t="s">
        <v>73</v>
      </c>
      <c r="C56" s="42">
        <v>897.63</v>
      </c>
      <c r="E56" s="32" t="s">
        <v>110</v>
      </c>
      <c r="F56" s="32" t="s">
        <v>161</v>
      </c>
      <c r="G56" s="35">
        <v>196</v>
      </c>
      <c r="H56" s="33">
        <v>1238</v>
      </c>
      <c r="I56" s="36">
        <v>493</v>
      </c>
    </row>
    <row r="57" spans="2:9" ht="15.75" x14ac:dyDescent="0.25">
      <c r="B57" s="22" t="s">
        <v>74</v>
      </c>
      <c r="C57" s="42">
        <v>1647.26</v>
      </c>
      <c r="E57" s="32" t="s">
        <v>110</v>
      </c>
      <c r="F57" s="32" t="s">
        <v>162</v>
      </c>
      <c r="G57" s="35">
        <v>432</v>
      </c>
      <c r="H57" s="33">
        <v>1216</v>
      </c>
      <c r="I57" s="36">
        <v>552</v>
      </c>
    </row>
    <row r="58" spans="2:9" ht="15.75" x14ac:dyDescent="0.25">
      <c r="B58" s="22" t="s">
        <v>75</v>
      </c>
      <c r="C58" s="42">
        <v>1121.96</v>
      </c>
      <c r="E58" s="32" t="s">
        <v>110</v>
      </c>
      <c r="F58" s="32" t="s">
        <v>163</v>
      </c>
      <c r="G58" s="35">
        <v>420</v>
      </c>
      <c r="H58" s="33">
        <v>1581</v>
      </c>
      <c r="I58" s="36">
        <v>525</v>
      </c>
    </row>
    <row r="59" spans="2:9" ht="15.75" x14ac:dyDescent="0.25">
      <c r="B59" s="22" t="s">
        <v>76</v>
      </c>
      <c r="C59" s="42">
        <v>352.2</v>
      </c>
      <c r="E59" s="32" t="s">
        <v>110</v>
      </c>
      <c r="F59" s="32" t="s">
        <v>164</v>
      </c>
      <c r="G59" s="35">
        <v>398</v>
      </c>
      <c r="H59" s="33">
        <v>1759</v>
      </c>
      <c r="I59" s="36">
        <v>682</v>
      </c>
    </row>
    <row r="60" spans="2:9" ht="15.75" x14ac:dyDescent="0.25">
      <c r="B60" s="22" t="s">
        <v>77</v>
      </c>
      <c r="C60" s="42">
        <v>270.77999999999997</v>
      </c>
      <c r="E60" s="32" t="s">
        <v>110</v>
      </c>
      <c r="F60" s="32" t="s">
        <v>165</v>
      </c>
      <c r="G60" s="35">
        <v>128</v>
      </c>
      <c r="H60" s="35">
        <v>791</v>
      </c>
      <c r="I60" s="36">
        <v>242</v>
      </c>
    </row>
    <row r="61" spans="2:9" ht="15.75" x14ac:dyDescent="0.25">
      <c r="B61" s="22" t="s">
        <v>78</v>
      </c>
      <c r="C61" s="42">
        <v>456.41</v>
      </c>
      <c r="E61" s="32" t="s">
        <v>110</v>
      </c>
      <c r="F61" s="32" t="s">
        <v>166</v>
      </c>
      <c r="G61" s="35">
        <v>225</v>
      </c>
      <c r="H61" s="35">
        <v>935</v>
      </c>
      <c r="I61" s="36">
        <v>432</v>
      </c>
    </row>
    <row r="62" spans="2:9" ht="15.75" x14ac:dyDescent="0.25">
      <c r="B62" s="22" t="s">
        <v>79</v>
      </c>
      <c r="C62" s="42">
        <v>441</v>
      </c>
      <c r="E62" s="32" t="s">
        <v>110</v>
      </c>
      <c r="F62" s="32" t="s">
        <v>167</v>
      </c>
      <c r="G62" s="33">
        <v>1358</v>
      </c>
      <c r="H62" s="33">
        <v>2231</v>
      </c>
      <c r="I62" s="34">
        <v>1391</v>
      </c>
    </row>
    <row r="63" spans="2:9" ht="15.75" x14ac:dyDescent="0.25">
      <c r="B63" s="22" t="s">
        <v>80</v>
      </c>
      <c r="C63" s="42">
        <v>252.44</v>
      </c>
      <c r="E63" s="32" t="s">
        <v>110</v>
      </c>
      <c r="F63" s="32" t="s">
        <v>168</v>
      </c>
      <c r="G63" s="33">
        <v>1345</v>
      </c>
      <c r="H63" s="33">
        <v>1791</v>
      </c>
      <c r="I63" s="34">
        <v>1460</v>
      </c>
    </row>
    <row r="64" spans="2:9" ht="15.75" x14ac:dyDescent="0.25">
      <c r="B64" s="21">
        <v>42007</v>
      </c>
      <c r="C64" s="42">
        <v>1298.92</v>
      </c>
      <c r="E64" s="32" t="s">
        <v>110</v>
      </c>
      <c r="F64" s="32" t="s">
        <v>169</v>
      </c>
      <c r="G64" s="35">
        <v>769</v>
      </c>
      <c r="H64" s="33">
        <v>1948</v>
      </c>
      <c r="I64" s="34">
        <v>1011</v>
      </c>
    </row>
    <row r="65" spans="2:9" ht="15.75" x14ac:dyDescent="0.25">
      <c r="B65" s="21">
        <v>42038</v>
      </c>
      <c r="C65" s="42">
        <v>1178.07</v>
      </c>
      <c r="E65" s="32" t="s">
        <v>110</v>
      </c>
      <c r="F65" s="32" t="s">
        <v>170</v>
      </c>
      <c r="G65" s="35">
        <v>560</v>
      </c>
      <c r="H65" s="33">
        <v>1835</v>
      </c>
      <c r="I65" s="36">
        <v>642</v>
      </c>
    </row>
    <row r="66" spans="2:9" ht="15.75" x14ac:dyDescent="0.25">
      <c r="B66" s="21">
        <v>42066</v>
      </c>
      <c r="C66" s="42">
        <v>459.95</v>
      </c>
      <c r="E66" s="32" t="s">
        <v>110</v>
      </c>
      <c r="F66" s="32" t="s">
        <v>171</v>
      </c>
      <c r="G66" s="35">
        <v>836</v>
      </c>
      <c r="H66" s="33">
        <v>2245</v>
      </c>
      <c r="I66" s="36">
        <v>861</v>
      </c>
    </row>
    <row r="67" spans="2:9" ht="15.75" x14ac:dyDescent="0.25">
      <c r="B67" s="21">
        <v>42097</v>
      </c>
      <c r="C67" s="42">
        <v>1219.7</v>
      </c>
      <c r="E67" s="32" t="s">
        <v>110</v>
      </c>
      <c r="F67" s="32" t="s">
        <v>172</v>
      </c>
      <c r="G67" s="35">
        <v>587</v>
      </c>
      <c r="H67" s="33">
        <v>1471</v>
      </c>
      <c r="I67" s="36">
        <v>623</v>
      </c>
    </row>
    <row r="68" spans="2:9" ht="15.75" x14ac:dyDescent="0.25">
      <c r="B68" s="21">
        <v>42127</v>
      </c>
      <c r="C68" s="42">
        <v>152.24</v>
      </c>
      <c r="E68" s="32" t="s">
        <v>110</v>
      </c>
      <c r="F68" s="32" t="s">
        <v>173</v>
      </c>
      <c r="G68" s="35">
        <v>774</v>
      </c>
      <c r="H68" s="33">
        <v>1403</v>
      </c>
      <c r="I68" s="34">
        <v>1085</v>
      </c>
    </row>
    <row r="69" spans="2:9" ht="15.75" x14ac:dyDescent="0.25">
      <c r="B69" s="21">
        <v>42158</v>
      </c>
      <c r="C69" s="42">
        <v>770.8</v>
      </c>
      <c r="E69" s="32" t="s">
        <v>110</v>
      </c>
      <c r="F69" s="32" t="s">
        <v>174</v>
      </c>
      <c r="G69" s="35">
        <v>757</v>
      </c>
      <c r="H69" s="33">
        <v>1203</v>
      </c>
      <c r="I69" s="34">
        <v>1175</v>
      </c>
    </row>
    <row r="70" spans="2:9" ht="15.75" x14ac:dyDescent="0.25">
      <c r="B70" s="21">
        <v>42188</v>
      </c>
      <c r="C70" s="42">
        <v>1357.25</v>
      </c>
      <c r="E70" s="32" t="s">
        <v>110</v>
      </c>
      <c r="F70" s="32" t="s">
        <v>175</v>
      </c>
      <c r="G70" s="35">
        <v>591</v>
      </c>
      <c r="H70" s="33">
        <v>1439</v>
      </c>
      <c r="I70" s="36">
        <v>858</v>
      </c>
    </row>
    <row r="71" spans="2:9" ht="15.75" x14ac:dyDescent="0.25">
      <c r="B71" s="21">
        <v>42042</v>
      </c>
      <c r="C71" s="42">
        <v>220.18</v>
      </c>
      <c r="E71" s="32" t="s">
        <v>110</v>
      </c>
      <c r="F71" s="32" t="s">
        <v>176</v>
      </c>
      <c r="G71" s="35">
        <v>457</v>
      </c>
      <c r="H71" s="33">
        <v>1161</v>
      </c>
      <c r="I71" s="36">
        <v>594</v>
      </c>
    </row>
    <row r="72" spans="2:9" ht="15.75" x14ac:dyDescent="0.25">
      <c r="B72" s="21">
        <v>42250</v>
      </c>
      <c r="C72" s="42">
        <v>1102.81</v>
      </c>
      <c r="E72" s="32" t="s">
        <v>110</v>
      </c>
      <c r="F72" s="32" t="s">
        <v>177</v>
      </c>
      <c r="G72" s="35">
        <v>494</v>
      </c>
      <c r="H72" s="33">
        <v>1585</v>
      </c>
      <c r="I72" s="36">
        <v>705</v>
      </c>
    </row>
    <row r="73" spans="2:9" ht="15.75" x14ac:dyDescent="0.25">
      <c r="B73" s="21">
        <v>42280</v>
      </c>
      <c r="C73" s="42">
        <v>1566.83</v>
      </c>
      <c r="E73" s="32" t="s">
        <v>110</v>
      </c>
      <c r="F73" s="32" t="s">
        <v>178</v>
      </c>
      <c r="G73" s="35">
        <v>914</v>
      </c>
      <c r="H73" s="33">
        <v>1727</v>
      </c>
      <c r="I73" s="34">
        <v>1308</v>
      </c>
    </row>
    <row r="74" spans="2:9" ht="15.75" x14ac:dyDescent="0.25">
      <c r="B74" s="21">
        <v>42311</v>
      </c>
      <c r="C74" s="42">
        <v>437.92</v>
      </c>
      <c r="E74" s="32" t="s">
        <v>110</v>
      </c>
      <c r="F74" s="32" t="s">
        <v>179</v>
      </c>
      <c r="G74" s="35">
        <v>581</v>
      </c>
      <c r="H74" s="33">
        <v>1448</v>
      </c>
      <c r="I74" s="36">
        <v>885</v>
      </c>
    </row>
    <row r="75" spans="2:9" ht="15.75" x14ac:dyDescent="0.25">
      <c r="B75" s="21">
        <v>42341</v>
      </c>
      <c r="C75" s="42">
        <v>1216.1199999999999</v>
      </c>
      <c r="E75" s="32" t="s">
        <v>110</v>
      </c>
      <c r="F75" s="32" t="s">
        <v>180</v>
      </c>
      <c r="G75" s="35">
        <v>31</v>
      </c>
      <c r="H75" s="35">
        <v>0</v>
      </c>
      <c r="I75" s="36">
        <v>78</v>
      </c>
    </row>
    <row r="76" spans="2:9" ht="15.75" x14ac:dyDescent="0.25">
      <c r="B76" s="22" t="s">
        <v>81</v>
      </c>
      <c r="C76" s="42">
        <v>273.10000000000002</v>
      </c>
      <c r="E76" s="32" t="s">
        <v>110</v>
      </c>
      <c r="F76" s="32" t="s">
        <v>181</v>
      </c>
      <c r="G76" s="35">
        <v>92</v>
      </c>
      <c r="H76" s="35">
        <v>233</v>
      </c>
      <c r="I76" s="36">
        <v>494</v>
      </c>
    </row>
    <row r="77" spans="2:9" ht="15.75" x14ac:dyDescent="0.25">
      <c r="B77" s="22" t="s">
        <v>82</v>
      </c>
      <c r="C77" s="42">
        <v>242.26</v>
      </c>
      <c r="E77" s="32" t="s">
        <v>110</v>
      </c>
      <c r="F77" s="32" t="s">
        <v>182</v>
      </c>
      <c r="G77" s="35">
        <v>486</v>
      </c>
      <c r="H77" s="33">
        <v>1176</v>
      </c>
      <c r="I77" s="36">
        <v>400</v>
      </c>
    </row>
    <row r="78" spans="2:9" ht="15.75" x14ac:dyDescent="0.25">
      <c r="B78" s="22" t="s">
        <v>83</v>
      </c>
      <c r="C78" s="42">
        <v>1512.6</v>
      </c>
      <c r="E78" s="32" t="s">
        <v>110</v>
      </c>
      <c r="F78" s="32" t="s">
        <v>183</v>
      </c>
      <c r="G78" s="35">
        <v>440</v>
      </c>
      <c r="H78" s="35">
        <v>874</v>
      </c>
      <c r="I78" s="36">
        <v>803</v>
      </c>
    </row>
    <row r="79" spans="2:9" ht="15.75" x14ac:dyDescent="0.25">
      <c r="B79" s="22" t="s">
        <v>84</v>
      </c>
      <c r="C79" s="42">
        <v>783.75</v>
      </c>
      <c r="E79" s="32" t="s">
        <v>110</v>
      </c>
      <c r="F79" s="32" t="s">
        <v>184</v>
      </c>
      <c r="G79" s="35">
        <v>127</v>
      </c>
      <c r="H79" s="35">
        <v>695</v>
      </c>
      <c r="I79" s="36">
        <v>440</v>
      </c>
    </row>
    <row r="80" spans="2:9" ht="15.75" x14ac:dyDescent="0.25">
      <c r="B80" s="21">
        <v>42101</v>
      </c>
      <c r="C80" s="42">
        <v>667.99</v>
      </c>
      <c r="E80" s="32" t="s">
        <v>110</v>
      </c>
      <c r="F80" s="32" t="s">
        <v>185</v>
      </c>
      <c r="G80" s="35">
        <v>257</v>
      </c>
      <c r="H80" s="33">
        <v>1367</v>
      </c>
      <c r="I80" s="36">
        <v>544</v>
      </c>
    </row>
    <row r="81" spans="2:9" ht="15.75" x14ac:dyDescent="0.25">
      <c r="B81" s="22" t="s">
        <v>85</v>
      </c>
      <c r="C81" s="42">
        <v>1166.31</v>
      </c>
      <c r="E81" s="32" t="s">
        <v>110</v>
      </c>
      <c r="F81" s="32" t="s">
        <v>186</v>
      </c>
      <c r="G81" s="35">
        <v>399</v>
      </c>
      <c r="H81" s="33">
        <v>1238</v>
      </c>
      <c r="I81" s="36">
        <v>622</v>
      </c>
    </row>
    <row r="82" spans="2:9" ht="15.75" x14ac:dyDescent="0.25">
      <c r="B82" s="22" t="s">
        <v>86</v>
      </c>
      <c r="C82" s="42">
        <v>770.18</v>
      </c>
      <c r="E82" s="32" t="s">
        <v>110</v>
      </c>
      <c r="F82" s="32" t="s">
        <v>187</v>
      </c>
      <c r="G82" s="35">
        <v>470</v>
      </c>
      <c r="H82" s="33">
        <v>1609</v>
      </c>
      <c r="I82" s="36">
        <v>662</v>
      </c>
    </row>
    <row r="83" spans="2:9" ht="15.75" x14ac:dyDescent="0.25">
      <c r="B83" s="22" t="s">
        <v>87</v>
      </c>
      <c r="C83" s="42">
        <v>132.34</v>
      </c>
      <c r="E83" s="32" t="s">
        <v>110</v>
      </c>
      <c r="F83" s="32" t="s">
        <v>188</v>
      </c>
      <c r="G83" s="35">
        <v>651</v>
      </c>
      <c r="H83" s="33">
        <v>2120</v>
      </c>
      <c r="I83" s="36">
        <v>824</v>
      </c>
    </row>
    <row r="84" spans="2:9" ht="15.75" x14ac:dyDescent="0.25">
      <c r="B84" s="22" t="s">
        <v>88</v>
      </c>
      <c r="C84" s="42">
        <v>1188.81</v>
      </c>
      <c r="E84" s="32" t="s">
        <v>110</v>
      </c>
      <c r="F84" s="32" t="s">
        <v>189</v>
      </c>
      <c r="G84" s="35">
        <v>757</v>
      </c>
      <c r="H84" s="33">
        <v>2498</v>
      </c>
      <c r="I84" s="36">
        <v>846</v>
      </c>
    </row>
    <row r="85" spans="2:9" ht="15.75" x14ac:dyDescent="0.25">
      <c r="B85" s="22" t="s">
        <v>89</v>
      </c>
      <c r="C85" s="42">
        <v>198.06</v>
      </c>
      <c r="E85" s="32" t="s">
        <v>110</v>
      </c>
      <c r="F85" s="32" t="s">
        <v>190</v>
      </c>
      <c r="G85" s="35">
        <v>526</v>
      </c>
      <c r="H85" s="33">
        <v>1902</v>
      </c>
      <c r="I85" s="36">
        <v>743</v>
      </c>
    </row>
    <row r="86" spans="2:9" ht="15.75" x14ac:dyDescent="0.25">
      <c r="B86" s="22" t="s">
        <v>90</v>
      </c>
      <c r="C86" s="42">
        <v>594.16999999999996</v>
      </c>
      <c r="E86" s="32" t="s">
        <v>110</v>
      </c>
      <c r="F86" s="32" t="s">
        <v>191</v>
      </c>
      <c r="G86" s="35">
        <v>196</v>
      </c>
      <c r="H86" s="35">
        <v>994</v>
      </c>
      <c r="I86" s="36">
        <v>477</v>
      </c>
    </row>
    <row r="87" spans="2:9" ht="15.75" x14ac:dyDescent="0.25">
      <c r="B87" s="22" t="s">
        <v>91</v>
      </c>
      <c r="C87" s="42">
        <v>931.09</v>
      </c>
      <c r="E87" s="32" t="s">
        <v>110</v>
      </c>
      <c r="F87" s="32" t="s">
        <v>192</v>
      </c>
      <c r="G87" s="35">
        <v>260</v>
      </c>
      <c r="H87" s="33">
        <v>1010</v>
      </c>
      <c r="I87" s="36">
        <v>575</v>
      </c>
    </row>
    <row r="88" spans="2:9" ht="15.75" x14ac:dyDescent="0.25">
      <c r="B88" s="22" t="s">
        <v>92</v>
      </c>
      <c r="C88" s="42">
        <v>299.64</v>
      </c>
      <c r="E88" s="32" t="s">
        <v>110</v>
      </c>
      <c r="F88" s="32" t="s">
        <v>193</v>
      </c>
      <c r="G88" s="35">
        <v>192</v>
      </c>
      <c r="H88" s="35">
        <v>899</v>
      </c>
      <c r="I88" s="36">
        <v>369</v>
      </c>
    </row>
    <row r="89" spans="2:9" ht="15.75" x14ac:dyDescent="0.25">
      <c r="B89" s="21">
        <v>42193</v>
      </c>
      <c r="C89" s="42">
        <v>1701.68</v>
      </c>
      <c r="E89" s="32" t="s">
        <v>110</v>
      </c>
      <c r="F89" s="32" t="s">
        <v>194</v>
      </c>
      <c r="G89" s="35">
        <v>177</v>
      </c>
      <c r="H89" s="35">
        <v>284</v>
      </c>
      <c r="I89" s="36">
        <v>174</v>
      </c>
    </row>
    <row r="90" spans="2:9" ht="15.75" x14ac:dyDescent="0.25">
      <c r="B90" s="22" t="s">
        <v>93</v>
      </c>
      <c r="C90" s="42">
        <v>399.15</v>
      </c>
      <c r="E90" s="32" t="s">
        <v>110</v>
      </c>
      <c r="F90" s="32" t="s">
        <v>195</v>
      </c>
      <c r="G90" s="35">
        <v>741</v>
      </c>
      <c r="H90" s="33">
        <v>1781</v>
      </c>
      <c r="I90" s="34">
        <v>1028</v>
      </c>
    </row>
    <row r="91" spans="2:9" ht="15.75" x14ac:dyDescent="0.25">
      <c r="B91" s="22" t="s">
        <v>94</v>
      </c>
      <c r="C91" s="42">
        <v>374.81</v>
      </c>
      <c r="E91" s="32" t="s">
        <v>110</v>
      </c>
      <c r="F91" s="32" t="s">
        <v>196</v>
      </c>
      <c r="G91" s="35">
        <v>174</v>
      </c>
      <c r="H91" s="35">
        <v>773</v>
      </c>
      <c r="I91" s="36">
        <v>237</v>
      </c>
    </row>
    <row r="92" spans="2:9" ht="15.75" x14ac:dyDescent="0.25">
      <c r="B92" s="22" t="s">
        <v>95</v>
      </c>
      <c r="C92" s="42">
        <v>462.17</v>
      </c>
      <c r="E92" s="32" t="s">
        <v>110</v>
      </c>
      <c r="F92" s="32" t="s">
        <v>197</v>
      </c>
      <c r="G92" s="35">
        <v>94</v>
      </c>
      <c r="H92" s="35">
        <v>769</v>
      </c>
      <c r="I92" s="36">
        <v>228</v>
      </c>
    </row>
    <row r="93" spans="2:9" ht="15.75" x14ac:dyDescent="0.25">
      <c r="B93" s="22" t="s">
        <v>96</v>
      </c>
      <c r="C93" s="42">
        <v>924.29</v>
      </c>
      <c r="E93" s="32" t="s">
        <v>110</v>
      </c>
      <c r="F93" s="32" t="s">
        <v>198</v>
      </c>
      <c r="G93" s="35">
        <v>197</v>
      </c>
      <c r="H93" s="35">
        <v>837</v>
      </c>
      <c r="I93" s="36">
        <v>434</v>
      </c>
    </row>
    <row r="94" spans="2:9" ht="15.75" x14ac:dyDescent="0.25">
      <c r="B94" s="22" t="s">
        <v>97</v>
      </c>
      <c r="C94" s="42">
        <v>5000.6000000000004</v>
      </c>
      <c r="E94" s="32" t="s">
        <v>110</v>
      </c>
      <c r="F94" s="32" t="s">
        <v>199</v>
      </c>
      <c r="G94" s="35">
        <v>318</v>
      </c>
      <c r="H94" s="33">
        <v>1120</v>
      </c>
      <c r="I94" s="36">
        <v>444</v>
      </c>
    </row>
    <row r="95" spans="2:9" ht="15.75" x14ac:dyDescent="0.25">
      <c r="B95" s="24" t="s">
        <v>98</v>
      </c>
      <c r="C95" s="44">
        <f>SUM(C5:C94)</f>
        <v>72741.76999999996</v>
      </c>
      <c r="E95" s="32" t="s">
        <v>110</v>
      </c>
      <c r="F95" s="32" t="s">
        <v>200</v>
      </c>
      <c r="G95" s="35">
        <v>82</v>
      </c>
      <c r="H95" s="35">
        <v>723</v>
      </c>
      <c r="I95" s="36">
        <v>204</v>
      </c>
    </row>
    <row r="96" spans="2:9" x14ac:dyDescent="0.25">
      <c r="E96" s="32" t="s">
        <v>110</v>
      </c>
      <c r="F96" s="32" t="s">
        <v>201</v>
      </c>
      <c r="G96" s="35">
        <v>206</v>
      </c>
      <c r="H96" s="35">
        <v>550</v>
      </c>
      <c r="I96" s="36">
        <v>229</v>
      </c>
    </row>
    <row r="97" spans="5:9" x14ac:dyDescent="0.25">
      <c r="E97" s="32" t="s">
        <v>110</v>
      </c>
      <c r="F97" s="32" t="s">
        <v>202</v>
      </c>
      <c r="G97" s="35">
        <v>390</v>
      </c>
      <c r="H97" s="33">
        <v>1297</v>
      </c>
      <c r="I97" s="36">
        <v>456</v>
      </c>
    </row>
    <row r="98" spans="5:9" x14ac:dyDescent="0.25">
      <c r="E98" s="32" t="s">
        <v>110</v>
      </c>
      <c r="F98" s="32" t="s">
        <v>203</v>
      </c>
      <c r="G98" s="35">
        <v>111</v>
      </c>
      <c r="H98" s="33">
        <v>1160</v>
      </c>
      <c r="I98" s="36">
        <v>282</v>
      </c>
    </row>
    <row r="99" spans="5:9" x14ac:dyDescent="0.25">
      <c r="E99" s="32" t="s">
        <v>110</v>
      </c>
      <c r="F99" s="32" t="s">
        <v>204</v>
      </c>
      <c r="G99" s="35">
        <v>522</v>
      </c>
      <c r="H99" s="33">
        <v>1667</v>
      </c>
      <c r="I99" s="36">
        <v>556</v>
      </c>
    </row>
    <row r="100" spans="5:9" x14ac:dyDescent="0.25">
      <c r="E100" s="32" t="s">
        <v>110</v>
      </c>
      <c r="F100" s="32" t="s">
        <v>205</v>
      </c>
      <c r="G100" s="35">
        <v>278</v>
      </c>
      <c r="H100" s="33">
        <v>1091</v>
      </c>
      <c r="I100" s="36">
        <v>505</v>
      </c>
    </row>
    <row r="101" spans="5:9" x14ac:dyDescent="0.25">
      <c r="E101" s="32" t="s">
        <v>110</v>
      </c>
      <c r="F101" s="32" t="s">
        <v>206</v>
      </c>
      <c r="G101" s="35">
        <v>0</v>
      </c>
      <c r="H101" s="35">
        <v>0</v>
      </c>
      <c r="I101" s="36">
        <v>0</v>
      </c>
    </row>
    <row r="102" spans="5:9" x14ac:dyDescent="0.25">
      <c r="E102" s="32" t="s">
        <v>110</v>
      </c>
      <c r="F102" s="32" t="s">
        <v>207</v>
      </c>
      <c r="G102" s="35">
        <v>120</v>
      </c>
      <c r="H102" s="33">
        <v>1335</v>
      </c>
      <c r="I102" s="36">
        <v>289</v>
      </c>
    </row>
    <row r="103" spans="5:9" x14ac:dyDescent="0.25">
      <c r="E103" s="32" t="s">
        <v>110</v>
      </c>
      <c r="F103" s="32" t="s">
        <v>208</v>
      </c>
      <c r="G103" s="35">
        <v>316</v>
      </c>
      <c r="H103" s="33">
        <v>1028</v>
      </c>
      <c r="I103" s="36">
        <v>505</v>
      </c>
    </row>
    <row r="104" spans="5:9" x14ac:dyDescent="0.25">
      <c r="E104" s="32" t="s">
        <v>110</v>
      </c>
      <c r="F104" s="32" t="s">
        <v>209</v>
      </c>
      <c r="G104" s="35">
        <v>446</v>
      </c>
      <c r="H104" s="33">
        <v>1763</v>
      </c>
      <c r="I104" s="36">
        <v>527</v>
      </c>
    </row>
    <row r="105" spans="5:9" x14ac:dyDescent="0.25">
      <c r="E105" s="32" t="s">
        <v>110</v>
      </c>
      <c r="F105" s="32" t="s">
        <v>210</v>
      </c>
      <c r="G105" s="35">
        <v>0</v>
      </c>
      <c r="H105" s="35">
        <v>0</v>
      </c>
      <c r="I105" s="36">
        <v>0</v>
      </c>
    </row>
    <row r="106" spans="5:9" x14ac:dyDescent="0.25">
      <c r="E106" s="32" t="s">
        <v>110</v>
      </c>
      <c r="F106" s="32" t="s">
        <v>211</v>
      </c>
      <c r="G106" s="35">
        <v>254</v>
      </c>
      <c r="H106" s="35">
        <v>642</v>
      </c>
      <c r="I106" s="36">
        <v>308</v>
      </c>
    </row>
    <row r="107" spans="5:9" x14ac:dyDescent="0.25">
      <c r="E107" s="32" t="s">
        <v>110</v>
      </c>
      <c r="F107" s="32" t="s">
        <v>212</v>
      </c>
      <c r="G107" s="35">
        <v>157</v>
      </c>
      <c r="H107" s="35">
        <v>440</v>
      </c>
      <c r="I107" s="36">
        <v>436</v>
      </c>
    </row>
    <row r="108" spans="5:9" x14ac:dyDescent="0.25">
      <c r="E108" s="32" t="s">
        <v>110</v>
      </c>
      <c r="F108" s="32" t="s">
        <v>213</v>
      </c>
      <c r="G108" s="35">
        <v>788</v>
      </c>
      <c r="H108" s="35">
        <v>988</v>
      </c>
      <c r="I108" s="36">
        <v>673</v>
      </c>
    </row>
    <row r="109" spans="5:9" x14ac:dyDescent="0.25">
      <c r="E109" s="32" t="s">
        <v>110</v>
      </c>
      <c r="F109" s="32" t="s">
        <v>214</v>
      </c>
      <c r="G109" s="35">
        <v>398</v>
      </c>
      <c r="H109" s="35">
        <v>454</v>
      </c>
      <c r="I109" s="36">
        <v>333</v>
      </c>
    </row>
    <row r="110" spans="5:9" x14ac:dyDescent="0.25">
      <c r="E110" s="32" t="s">
        <v>110</v>
      </c>
      <c r="F110" s="32" t="s">
        <v>215</v>
      </c>
      <c r="G110" s="35">
        <v>796</v>
      </c>
      <c r="H110" s="35">
        <v>912</v>
      </c>
      <c r="I110" s="36">
        <v>687</v>
      </c>
    </row>
    <row r="111" spans="5:9" x14ac:dyDescent="0.25">
      <c r="E111" s="32" t="s">
        <v>110</v>
      </c>
      <c r="F111" s="32" t="s">
        <v>216</v>
      </c>
      <c r="G111" s="35">
        <v>633</v>
      </c>
      <c r="H111" s="33">
        <v>1349</v>
      </c>
      <c r="I111" s="36">
        <v>564</v>
      </c>
    </row>
    <row r="112" spans="5:9" x14ac:dyDescent="0.25">
      <c r="E112" s="32" t="s">
        <v>110</v>
      </c>
      <c r="F112" s="32" t="s">
        <v>217</v>
      </c>
      <c r="G112" s="33">
        <v>1018</v>
      </c>
      <c r="H112" s="33">
        <v>1622</v>
      </c>
      <c r="I112" s="36">
        <v>826</v>
      </c>
    </row>
    <row r="113" spans="5:9" x14ac:dyDescent="0.25">
      <c r="E113" s="32" t="s">
        <v>110</v>
      </c>
      <c r="F113" s="32" t="s">
        <v>218</v>
      </c>
      <c r="G113" s="35">
        <v>356</v>
      </c>
      <c r="H113" s="35">
        <v>429</v>
      </c>
      <c r="I113" s="36">
        <v>621</v>
      </c>
    </row>
    <row r="114" spans="5:9" x14ac:dyDescent="0.25">
      <c r="E114" s="32" t="s">
        <v>110</v>
      </c>
      <c r="F114" s="32" t="s">
        <v>219</v>
      </c>
      <c r="G114" s="33">
        <v>1173</v>
      </c>
      <c r="H114" s="33">
        <v>1342</v>
      </c>
      <c r="I114" s="36">
        <v>605</v>
      </c>
    </row>
    <row r="115" spans="5:9" x14ac:dyDescent="0.25">
      <c r="E115" s="32" t="s">
        <v>110</v>
      </c>
      <c r="F115" s="32" t="s">
        <v>220</v>
      </c>
      <c r="G115" s="35">
        <v>729</v>
      </c>
      <c r="H115" s="33">
        <v>1085</v>
      </c>
      <c r="I115" s="36">
        <v>838</v>
      </c>
    </row>
    <row r="116" spans="5:9" x14ac:dyDescent="0.25">
      <c r="E116" s="32" t="s">
        <v>110</v>
      </c>
      <c r="F116" s="32" t="s">
        <v>221</v>
      </c>
      <c r="G116" s="35">
        <v>935</v>
      </c>
      <c r="H116" s="33">
        <v>1436</v>
      </c>
      <c r="I116" s="34">
        <v>1237</v>
      </c>
    </row>
    <row r="117" spans="5:9" x14ac:dyDescent="0.25">
      <c r="E117" s="32" t="s">
        <v>110</v>
      </c>
      <c r="F117" s="32" t="s">
        <v>222</v>
      </c>
      <c r="G117" s="35">
        <v>930</v>
      </c>
      <c r="H117" s="33">
        <v>1328</v>
      </c>
      <c r="I117" s="34">
        <v>1024</v>
      </c>
    </row>
    <row r="118" spans="5:9" x14ac:dyDescent="0.25">
      <c r="E118" s="32" t="s">
        <v>110</v>
      </c>
      <c r="F118" s="32" t="s">
        <v>223</v>
      </c>
      <c r="G118" s="33">
        <v>1207</v>
      </c>
      <c r="H118" s="33">
        <v>1863</v>
      </c>
      <c r="I118" s="34">
        <v>1375</v>
      </c>
    </row>
    <row r="119" spans="5:9" x14ac:dyDescent="0.25">
      <c r="E119" s="32" t="s">
        <v>110</v>
      </c>
      <c r="F119" s="32" t="s">
        <v>224</v>
      </c>
      <c r="G119" s="33">
        <v>1089</v>
      </c>
      <c r="H119" s="33">
        <v>1554</v>
      </c>
      <c r="I119" s="36">
        <v>945</v>
      </c>
    </row>
    <row r="120" spans="5:9" x14ac:dyDescent="0.25">
      <c r="E120" s="32" t="s">
        <v>110</v>
      </c>
      <c r="F120" s="32" t="s">
        <v>225</v>
      </c>
      <c r="G120" s="33">
        <v>1179</v>
      </c>
      <c r="H120" s="33">
        <v>1541</v>
      </c>
      <c r="I120" s="34">
        <v>1136</v>
      </c>
    </row>
    <row r="121" spans="5:9" x14ac:dyDescent="0.25">
      <c r="E121" s="32" t="s">
        <v>110</v>
      </c>
      <c r="F121" s="32" t="s">
        <v>226</v>
      </c>
      <c r="G121" s="35">
        <v>646</v>
      </c>
      <c r="H121" s="33">
        <v>1144</v>
      </c>
      <c r="I121" s="34">
        <v>1027</v>
      </c>
    </row>
    <row r="122" spans="5:9" x14ac:dyDescent="0.25">
      <c r="E122" s="32" t="s">
        <v>110</v>
      </c>
      <c r="F122" s="32" t="s">
        <v>227</v>
      </c>
      <c r="G122" s="35">
        <v>689</v>
      </c>
      <c r="H122" s="33">
        <v>1352</v>
      </c>
      <c r="I122" s="36">
        <v>777</v>
      </c>
    </row>
    <row r="123" spans="5:9" x14ac:dyDescent="0.25">
      <c r="E123" s="32" t="s">
        <v>110</v>
      </c>
      <c r="F123" s="32" t="s">
        <v>228</v>
      </c>
      <c r="G123" s="35">
        <v>92</v>
      </c>
      <c r="H123" s="33">
        <v>1393</v>
      </c>
      <c r="I123" s="36">
        <v>295</v>
      </c>
    </row>
    <row r="124" spans="5:9" x14ac:dyDescent="0.25">
      <c r="E124" s="32" t="s">
        <v>110</v>
      </c>
      <c r="F124" s="32" t="s">
        <v>229</v>
      </c>
      <c r="G124" s="35">
        <v>361</v>
      </c>
      <c r="H124" s="33">
        <v>4109</v>
      </c>
      <c r="I124" s="36">
        <v>761</v>
      </c>
    </row>
    <row r="125" spans="5:9" x14ac:dyDescent="0.25">
      <c r="E125" s="32" t="s">
        <v>110</v>
      </c>
      <c r="F125" s="32" t="s">
        <v>230</v>
      </c>
      <c r="G125" s="35">
        <v>148</v>
      </c>
      <c r="H125" s="33">
        <v>1510</v>
      </c>
      <c r="I125" s="36">
        <v>300</v>
      </c>
    </row>
    <row r="126" spans="5:9" x14ac:dyDescent="0.25">
      <c r="E126" s="32" t="s">
        <v>110</v>
      </c>
      <c r="F126" s="32" t="s">
        <v>231</v>
      </c>
      <c r="G126" s="35">
        <v>367</v>
      </c>
      <c r="H126" s="33">
        <v>1942</v>
      </c>
      <c r="I126" s="36">
        <v>817</v>
      </c>
    </row>
    <row r="127" spans="5:9" x14ac:dyDescent="0.25">
      <c r="E127" s="32" t="s">
        <v>110</v>
      </c>
      <c r="F127" s="32" t="s">
        <v>232</v>
      </c>
      <c r="G127" s="35">
        <v>96</v>
      </c>
      <c r="H127" s="35">
        <v>249</v>
      </c>
      <c r="I127" s="36">
        <v>191</v>
      </c>
    </row>
    <row r="128" spans="5:9" x14ac:dyDescent="0.25">
      <c r="E128" s="32" t="s">
        <v>110</v>
      </c>
      <c r="F128" s="32" t="s">
        <v>233</v>
      </c>
      <c r="G128" s="35">
        <v>104</v>
      </c>
      <c r="H128" s="35">
        <v>281</v>
      </c>
      <c r="I128" s="36">
        <v>241</v>
      </c>
    </row>
    <row r="129" spans="5:9" x14ac:dyDescent="0.25">
      <c r="E129" s="32" t="s">
        <v>110</v>
      </c>
      <c r="F129" s="32" t="s">
        <v>234</v>
      </c>
      <c r="G129" s="35">
        <v>152</v>
      </c>
      <c r="H129" s="35">
        <v>225</v>
      </c>
      <c r="I129" s="36">
        <v>215</v>
      </c>
    </row>
    <row r="130" spans="5:9" x14ac:dyDescent="0.25">
      <c r="E130" s="32" t="s">
        <v>110</v>
      </c>
      <c r="F130" s="32" t="s">
        <v>235</v>
      </c>
      <c r="G130" s="35">
        <v>661</v>
      </c>
      <c r="H130" s="33">
        <v>1509</v>
      </c>
      <c r="I130" s="36">
        <v>818</v>
      </c>
    </row>
    <row r="131" spans="5:9" x14ac:dyDescent="0.25">
      <c r="E131" s="32" t="s">
        <v>110</v>
      </c>
      <c r="F131" s="32" t="s">
        <v>236</v>
      </c>
      <c r="G131" s="35">
        <v>417</v>
      </c>
      <c r="H131" s="35">
        <v>591</v>
      </c>
      <c r="I131" s="36">
        <v>414</v>
      </c>
    </row>
    <row r="132" spans="5:9" x14ac:dyDescent="0.25">
      <c r="E132" s="32" t="s">
        <v>110</v>
      </c>
      <c r="F132" s="32" t="s">
        <v>237</v>
      </c>
      <c r="G132" s="35">
        <v>588</v>
      </c>
      <c r="H132" s="33">
        <v>1036</v>
      </c>
      <c r="I132" s="36">
        <v>725</v>
      </c>
    </row>
    <row r="133" spans="5:9" x14ac:dyDescent="0.25">
      <c r="E133" s="32" t="s">
        <v>110</v>
      </c>
      <c r="F133" s="32" t="s">
        <v>238</v>
      </c>
      <c r="G133" s="35">
        <v>99</v>
      </c>
      <c r="H133" s="35">
        <v>566</v>
      </c>
      <c r="I133" s="36">
        <v>200</v>
      </c>
    </row>
    <row r="134" spans="5:9" x14ac:dyDescent="0.25">
      <c r="E134" s="32" t="s">
        <v>110</v>
      </c>
      <c r="F134" s="32" t="s">
        <v>239</v>
      </c>
      <c r="G134" s="33">
        <v>1113</v>
      </c>
      <c r="H134" s="33">
        <v>1539</v>
      </c>
      <c r="I134" s="34">
        <v>1209</v>
      </c>
    </row>
    <row r="135" spans="5:9" x14ac:dyDescent="0.25">
      <c r="E135" s="32" t="s">
        <v>110</v>
      </c>
      <c r="F135" s="32" t="s">
        <v>240</v>
      </c>
      <c r="G135" s="33">
        <v>1462</v>
      </c>
      <c r="H135" s="33">
        <v>1993</v>
      </c>
      <c r="I135" s="34">
        <v>1444</v>
      </c>
    </row>
    <row r="136" spans="5:9" x14ac:dyDescent="0.25">
      <c r="E136" s="32" t="s">
        <v>110</v>
      </c>
      <c r="F136" s="32" t="s">
        <v>241</v>
      </c>
      <c r="G136" s="33">
        <v>1094</v>
      </c>
      <c r="H136" s="33">
        <v>1924</v>
      </c>
      <c r="I136" s="34">
        <v>1466</v>
      </c>
    </row>
    <row r="137" spans="5:9" x14ac:dyDescent="0.25">
      <c r="E137" s="32" t="s">
        <v>110</v>
      </c>
      <c r="F137" s="32" t="s">
        <v>242</v>
      </c>
      <c r="G137" s="35">
        <v>924</v>
      </c>
      <c r="H137" s="33">
        <v>1799</v>
      </c>
      <c r="I137" s="34">
        <v>1269</v>
      </c>
    </row>
    <row r="138" spans="5:9" x14ac:dyDescent="0.25">
      <c r="E138" s="32" t="s">
        <v>110</v>
      </c>
      <c r="F138" s="32" t="s">
        <v>243</v>
      </c>
      <c r="G138" s="35">
        <v>0</v>
      </c>
      <c r="H138" s="35">
        <v>0</v>
      </c>
      <c r="I138" s="36">
        <v>0</v>
      </c>
    </row>
    <row r="139" spans="5:9" x14ac:dyDescent="0.25">
      <c r="E139" s="32" t="s">
        <v>110</v>
      </c>
      <c r="F139" s="32" t="s">
        <v>244</v>
      </c>
      <c r="G139" s="35">
        <v>296</v>
      </c>
      <c r="H139" s="35">
        <v>443</v>
      </c>
      <c r="I139" s="36">
        <v>157</v>
      </c>
    </row>
    <row r="140" spans="5:9" x14ac:dyDescent="0.25">
      <c r="E140" s="32" t="s">
        <v>110</v>
      </c>
      <c r="F140" s="32" t="s">
        <v>245</v>
      </c>
      <c r="G140" s="35">
        <v>858</v>
      </c>
      <c r="H140" s="33">
        <v>1562</v>
      </c>
      <c r="I140" s="36">
        <v>832</v>
      </c>
    </row>
    <row r="141" spans="5:9" x14ac:dyDescent="0.25">
      <c r="E141" s="32" t="s">
        <v>110</v>
      </c>
      <c r="F141" s="32" t="s">
        <v>246</v>
      </c>
      <c r="G141" s="35">
        <v>487</v>
      </c>
      <c r="H141" s="35">
        <v>821</v>
      </c>
      <c r="I141" s="36">
        <v>556</v>
      </c>
    </row>
    <row r="142" spans="5:9" x14ac:dyDescent="0.25">
      <c r="E142" s="32" t="s">
        <v>110</v>
      </c>
      <c r="F142" s="32" t="s">
        <v>247</v>
      </c>
      <c r="G142" s="35">
        <v>985</v>
      </c>
      <c r="H142" s="33">
        <v>2100</v>
      </c>
      <c r="I142" s="34">
        <v>1402</v>
      </c>
    </row>
    <row r="143" spans="5:9" x14ac:dyDescent="0.25">
      <c r="E143" s="32" t="s">
        <v>110</v>
      </c>
      <c r="F143" s="32" t="s">
        <v>248</v>
      </c>
      <c r="G143" s="35">
        <v>430</v>
      </c>
      <c r="H143" s="35">
        <v>976</v>
      </c>
      <c r="I143" s="36">
        <v>616</v>
      </c>
    </row>
    <row r="144" spans="5:9" x14ac:dyDescent="0.25">
      <c r="E144" s="32" t="s">
        <v>110</v>
      </c>
      <c r="F144" s="32" t="s">
        <v>249</v>
      </c>
      <c r="G144" s="35">
        <v>11</v>
      </c>
      <c r="H144" s="35">
        <v>4</v>
      </c>
      <c r="I144" s="36">
        <v>351</v>
      </c>
    </row>
    <row r="145" spans="5:9" x14ac:dyDescent="0.25">
      <c r="E145" s="32" t="s">
        <v>110</v>
      </c>
      <c r="F145" s="32" t="s">
        <v>250</v>
      </c>
      <c r="G145" s="35">
        <v>370</v>
      </c>
      <c r="H145" s="35">
        <v>480</v>
      </c>
      <c r="I145" s="36">
        <v>398</v>
      </c>
    </row>
    <row r="146" spans="5:9" x14ac:dyDescent="0.25">
      <c r="E146" s="32" t="s">
        <v>110</v>
      </c>
      <c r="F146" s="32" t="s">
        <v>251</v>
      </c>
      <c r="G146" s="35">
        <v>778</v>
      </c>
      <c r="H146" s="33">
        <v>1343</v>
      </c>
      <c r="I146" s="34">
        <v>1071</v>
      </c>
    </row>
    <row r="147" spans="5:9" x14ac:dyDescent="0.25">
      <c r="E147" s="32" t="s">
        <v>110</v>
      </c>
      <c r="F147" s="32" t="s">
        <v>252</v>
      </c>
      <c r="G147" s="35">
        <v>783</v>
      </c>
      <c r="H147" s="33">
        <v>1429</v>
      </c>
      <c r="I147" s="34">
        <v>1018</v>
      </c>
    </row>
    <row r="148" spans="5:9" x14ac:dyDescent="0.25">
      <c r="E148" s="32" t="s">
        <v>110</v>
      </c>
      <c r="F148" s="32" t="s">
        <v>253</v>
      </c>
      <c r="G148" s="33">
        <v>1376</v>
      </c>
      <c r="H148" s="33">
        <v>2314</v>
      </c>
      <c r="I148" s="34">
        <v>1440</v>
      </c>
    </row>
    <row r="149" spans="5:9" x14ac:dyDescent="0.25">
      <c r="E149" s="32" t="s">
        <v>110</v>
      </c>
      <c r="F149" s="32" t="s">
        <v>254</v>
      </c>
      <c r="G149" s="35">
        <v>717</v>
      </c>
      <c r="H149" s="33">
        <v>1732</v>
      </c>
      <c r="I149" s="34">
        <v>1623</v>
      </c>
    </row>
    <row r="150" spans="5:9" x14ac:dyDescent="0.25">
      <c r="E150" s="32" t="s">
        <v>110</v>
      </c>
      <c r="F150" s="32" t="s">
        <v>255</v>
      </c>
      <c r="G150" s="35">
        <v>301</v>
      </c>
      <c r="H150" s="35">
        <v>720</v>
      </c>
      <c r="I150" s="36">
        <v>629</v>
      </c>
    </row>
    <row r="151" spans="5:9" x14ac:dyDescent="0.25">
      <c r="E151" s="32" t="s">
        <v>110</v>
      </c>
      <c r="F151" s="32" t="s">
        <v>256</v>
      </c>
      <c r="G151" s="35">
        <v>179</v>
      </c>
      <c r="H151" s="35">
        <v>303</v>
      </c>
      <c r="I151" s="36">
        <v>258</v>
      </c>
    </row>
    <row r="152" spans="5:9" x14ac:dyDescent="0.25">
      <c r="E152" s="32" t="s">
        <v>110</v>
      </c>
      <c r="F152" s="32" t="s">
        <v>257</v>
      </c>
      <c r="G152" s="35">
        <v>919</v>
      </c>
      <c r="H152" s="33">
        <v>1445</v>
      </c>
      <c r="I152" s="34">
        <v>1250</v>
      </c>
    </row>
    <row r="153" spans="5:9" x14ac:dyDescent="0.25">
      <c r="E153" s="32" t="s">
        <v>110</v>
      </c>
      <c r="F153" s="32" t="s">
        <v>258</v>
      </c>
      <c r="G153" s="35">
        <v>396</v>
      </c>
      <c r="H153" s="35">
        <v>704</v>
      </c>
      <c r="I153" s="36">
        <v>712</v>
      </c>
    </row>
    <row r="154" spans="5:9" x14ac:dyDescent="0.25">
      <c r="E154" s="32" t="s">
        <v>110</v>
      </c>
      <c r="F154" s="32" t="s">
        <v>259</v>
      </c>
      <c r="G154" s="35">
        <v>387</v>
      </c>
      <c r="H154" s="35">
        <v>735</v>
      </c>
      <c r="I154" s="36">
        <v>677</v>
      </c>
    </row>
    <row r="155" spans="5:9" x14ac:dyDescent="0.25">
      <c r="E155" s="32" t="s">
        <v>110</v>
      </c>
      <c r="F155" s="32" t="s">
        <v>260</v>
      </c>
      <c r="G155" s="35">
        <v>869</v>
      </c>
      <c r="H155" s="33">
        <v>1267</v>
      </c>
      <c r="I155" s="36">
        <v>801</v>
      </c>
    </row>
    <row r="156" spans="5:9" x14ac:dyDescent="0.25">
      <c r="E156" s="32" t="s">
        <v>110</v>
      </c>
      <c r="F156" s="32" t="s">
        <v>261</v>
      </c>
      <c r="G156" s="33">
        <v>1500</v>
      </c>
      <c r="H156" s="33">
        <v>2104</v>
      </c>
      <c r="I156" s="34">
        <v>1570</v>
      </c>
    </row>
    <row r="157" spans="5:9" x14ac:dyDescent="0.25">
      <c r="E157" s="32" t="s">
        <v>110</v>
      </c>
      <c r="F157" s="32" t="s">
        <v>262</v>
      </c>
      <c r="G157" s="33">
        <v>1064</v>
      </c>
      <c r="H157" s="33">
        <v>1509</v>
      </c>
      <c r="I157" s="34">
        <v>1126</v>
      </c>
    </row>
    <row r="158" spans="5:9" x14ac:dyDescent="0.25">
      <c r="E158" s="32" t="s">
        <v>110</v>
      </c>
      <c r="F158" s="32" t="s">
        <v>263</v>
      </c>
      <c r="G158" s="33">
        <v>1272</v>
      </c>
      <c r="H158" s="33">
        <v>2058</v>
      </c>
      <c r="I158" s="34">
        <v>1702</v>
      </c>
    </row>
    <row r="159" spans="5:9" x14ac:dyDescent="0.25">
      <c r="E159" s="32" t="s">
        <v>110</v>
      </c>
      <c r="F159" s="32" t="s">
        <v>264</v>
      </c>
      <c r="G159" s="35">
        <v>916</v>
      </c>
      <c r="H159" s="33">
        <v>1326</v>
      </c>
      <c r="I159" s="36">
        <v>840</v>
      </c>
    </row>
    <row r="160" spans="5:9" x14ac:dyDescent="0.25">
      <c r="E160" s="32" t="s">
        <v>110</v>
      </c>
      <c r="F160" s="32" t="s">
        <v>265</v>
      </c>
      <c r="G160" s="35">
        <v>877</v>
      </c>
      <c r="H160" s="33">
        <v>1498</v>
      </c>
      <c r="I160" s="34">
        <v>1274</v>
      </c>
    </row>
    <row r="161" spans="5:9" x14ac:dyDescent="0.25">
      <c r="E161" s="32" t="s">
        <v>110</v>
      </c>
      <c r="F161" s="32" t="s">
        <v>266</v>
      </c>
      <c r="G161" s="35">
        <v>716</v>
      </c>
      <c r="H161" s="33">
        <v>1119</v>
      </c>
      <c r="I161" s="36">
        <v>837</v>
      </c>
    </row>
    <row r="162" spans="5:9" x14ac:dyDescent="0.25">
      <c r="E162" s="32" t="s">
        <v>110</v>
      </c>
      <c r="F162" s="32" t="s">
        <v>267</v>
      </c>
      <c r="G162" s="35">
        <v>772</v>
      </c>
      <c r="H162" s="33">
        <v>1410</v>
      </c>
      <c r="I162" s="34">
        <v>1199</v>
      </c>
    </row>
    <row r="163" spans="5:9" x14ac:dyDescent="0.25">
      <c r="E163" s="32" t="s">
        <v>110</v>
      </c>
      <c r="F163" s="32" t="s">
        <v>268</v>
      </c>
      <c r="G163" s="33">
        <v>1190</v>
      </c>
      <c r="H163" s="33">
        <v>1969</v>
      </c>
      <c r="I163" s="34">
        <v>1597</v>
      </c>
    </row>
  </sheetData>
  <mergeCells count="10">
    <mergeCell ref="B1:L2"/>
    <mergeCell ref="G4:I4"/>
    <mergeCell ref="J5:K5"/>
    <mergeCell ref="J8:K8"/>
    <mergeCell ref="J11:K11"/>
    <mergeCell ref="J14:K14"/>
    <mergeCell ref="J16:K16"/>
    <mergeCell ref="J17:K17"/>
    <mergeCell ref="J19:K19"/>
    <mergeCell ref="J20:K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SUMAS-1</vt:lpstr>
      <vt:lpstr>SUMAS-2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Hernan Araya</dc:creator>
  <cp:lastModifiedBy>Hernan Araya</cp:lastModifiedBy>
  <dcterms:created xsi:type="dcterms:W3CDTF">2015-06-05T18:19:34Z</dcterms:created>
  <dcterms:modified xsi:type="dcterms:W3CDTF">2023-10-27T02:15:38Z</dcterms:modified>
</cp:coreProperties>
</file>