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nan Araya\OneDrive\Escritorio\Curso Excel\"/>
    </mc:Choice>
  </mc:AlternateContent>
  <xr:revisionPtr revIDLastSave="0" documentId="13_ncr:1_{70E09B78-EFD7-4FAF-8D8B-F022ACD0BBE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0" i="2" l="1"/>
  <c r="J109" i="2"/>
  <c r="J108" i="2"/>
  <c r="I95" i="2"/>
  <c r="I94" i="2"/>
  <c r="I93" i="2"/>
  <c r="I92" i="2"/>
  <c r="G73" i="2"/>
  <c r="G74" i="2"/>
  <c r="G75" i="2"/>
  <c r="G76" i="2"/>
  <c r="G77" i="2"/>
  <c r="G78" i="2"/>
  <c r="G79" i="2"/>
  <c r="G80" i="2"/>
  <c r="G72" i="2"/>
  <c r="G54" i="2"/>
  <c r="G55" i="2"/>
  <c r="G56" i="2"/>
  <c r="G57" i="2"/>
  <c r="G58" i="2"/>
  <c r="G59" i="2"/>
  <c r="G60" i="2"/>
  <c r="G61" i="2"/>
  <c r="G53" i="2"/>
  <c r="G34" i="2"/>
  <c r="G35" i="2"/>
  <c r="G36" i="2"/>
  <c r="G37" i="2"/>
  <c r="G38" i="2"/>
  <c r="G39" i="2"/>
  <c r="G40" i="2"/>
  <c r="G33" i="2"/>
  <c r="F34" i="2"/>
  <c r="F35" i="2"/>
  <c r="F36" i="2"/>
  <c r="F37" i="2"/>
  <c r="F38" i="2"/>
  <c r="F39" i="2"/>
  <c r="F40" i="2"/>
  <c r="F33" i="2"/>
  <c r="J7" i="2"/>
  <c r="J8" i="2"/>
  <c r="J9" i="2"/>
  <c r="J10" i="2"/>
  <c r="J11" i="2"/>
  <c r="J12" i="2"/>
  <c r="J6" i="2"/>
  <c r="K7" i="2"/>
  <c r="K8" i="2"/>
  <c r="K9" i="2"/>
  <c r="K10" i="2"/>
  <c r="K11" i="2"/>
  <c r="K12" i="2"/>
  <c r="K6" i="2"/>
  <c r="I7" i="2"/>
  <c r="I8" i="2"/>
  <c r="I9" i="2"/>
  <c r="I10" i="2"/>
  <c r="I11" i="2"/>
  <c r="I12" i="2"/>
  <c r="I6" i="2"/>
</calcChain>
</file>

<file path=xl/sharedStrings.xml><?xml version="1.0" encoding="utf-8"?>
<sst xmlns="http://schemas.openxmlformats.org/spreadsheetml/2006/main" count="184" uniqueCount="124">
  <si>
    <t>Ejercicios Con al Función SI</t>
  </si>
  <si>
    <t>Respuestas</t>
  </si>
  <si>
    <t>Alumnos</t>
  </si>
  <si>
    <t>Nota 1</t>
  </si>
  <si>
    <t>Nota 2</t>
  </si>
  <si>
    <t>Nota 3</t>
  </si>
  <si>
    <t>Promedio</t>
  </si>
  <si>
    <t>Faltas</t>
  </si>
  <si>
    <t>Seminarios</t>
  </si>
  <si>
    <t>Respuesta 1</t>
  </si>
  <si>
    <t>Respuesta 2</t>
  </si>
  <si>
    <t>Respuesta 3</t>
  </si>
  <si>
    <t>Carlos Vasquez</t>
  </si>
  <si>
    <t>Juan Carlos</t>
  </si>
  <si>
    <t>Julio Caseres</t>
  </si>
  <si>
    <t>José Almanares</t>
  </si>
  <si>
    <t>Miguel Valqui</t>
  </si>
  <si>
    <t>Pedro Noriega</t>
  </si>
  <si>
    <t>Pedro Sanchez</t>
  </si>
  <si>
    <t>Preguntas</t>
  </si>
  <si>
    <r>
      <rPr>
        <b/>
        <sz val="12"/>
        <color theme="1"/>
        <rFont val="Arial"/>
        <family val="2"/>
      </rPr>
      <t>1.-</t>
    </r>
    <r>
      <rPr>
        <sz val="12"/>
        <color theme="1"/>
        <rFont val="Arial"/>
        <family val="2"/>
      </rPr>
      <t xml:space="preserve"> Si el alumno obtiene una promedio mayor a 10 escribir texto "Aprobado", si es menor a 11 "Desaprobado"</t>
    </r>
  </si>
  <si>
    <t>=SI(F6&gt;10;"Aprobado";"Desaprobado")</t>
  </si>
  <si>
    <r>
      <rPr>
        <b/>
        <sz val="12"/>
        <color theme="1"/>
        <rFont val="Arial"/>
        <family val="2"/>
      </rPr>
      <t xml:space="preserve">2.- </t>
    </r>
    <r>
      <rPr>
        <sz val="12"/>
        <color theme="1"/>
        <rFont val="Arial"/>
        <family val="2"/>
      </rPr>
      <t>Si el alumno tiene &lt; 5 faltas "Vacío". Caso contrario "Inhabilitado"</t>
    </r>
  </si>
  <si>
    <t>=SI(G6&lt;5;"";"Inhabilitado")</t>
  </si>
  <si>
    <r>
      <rPr>
        <b/>
        <sz val="12"/>
        <color theme="1"/>
        <rFont val="Arial"/>
        <family val="2"/>
      </rPr>
      <t xml:space="preserve">3.- </t>
    </r>
    <r>
      <rPr>
        <sz val="12"/>
        <color theme="1"/>
        <rFont val="Arial"/>
        <family val="2"/>
      </rPr>
      <t>Si seminarios es diferente a 2 entonces poner texto "Diferente"</t>
    </r>
  </si>
  <si>
    <t>=SI(H6&lt;&gt;2;"Diferente";"")</t>
  </si>
  <si>
    <t>Ejercicio con la función SI</t>
  </si>
  <si>
    <t>Malo</t>
  </si>
  <si>
    <t>&lt; 10.5</t>
  </si>
  <si>
    <t>Regular</t>
  </si>
  <si>
    <t>&lt; 13</t>
  </si>
  <si>
    <t>Bueno</t>
  </si>
  <si>
    <t>&lt; 16</t>
  </si>
  <si>
    <t>Excelente</t>
  </si>
  <si>
    <t>16 a 20</t>
  </si>
  <si>
    <t>Nombre y apellido</t>
  </si>
  <si>
    <t>Calificación</t>
  </si>
  <si>
    <t>Juan veliz Salazar</t>
  </si>
  <si>
    <t>Carlos Tarazona Manrrique</t>
  </si>
  <si>
    <t>María Palomino Vilchez</t>
  </si>
  <si>
    <t>Cinthia Salazar Velasquez</t>
  </si>
  <si>
    <t>Maurilio Iberico Peres</t>
  </si>
  <si>
    <t>Jorge Sanchez Becerra</t>
  </si>
  <si>
    <t>Ejercicio con la Funcion Y - O</t>
  </si>
  <si>
    <t>Función SI - Y</t>
  </si>
  <si>
    <t>Si turno es "T" y sueldo es menor a 6500 entonces escribir "Apto" caso contrario dejar en blanco</t>
  </si>
  <si>
    <t>Nombre</t>
  </si>
  <si>
    <t>Apellido</t>
  </si>
  <si>
    <t>Turno</t>
  </si>
  <si>
    <t>Sueldo</t>
  </si>
  <si>
    <t>Sección</t>
  </si>
  <si>
    <t>Situación</t>
  </si>
  <si>
    <t>Pedro</t>
  </si>
  <si>
    <t>Cosio</t>
  </si>
  <si>
    <t>M</t>
  </si>
  <si>
    <t>Juan</t>
  </si>
  <si>
    <t>Mesa</t>
  </si>
  <si>
    <t>José</t>
  </si>
  <si>
    <t>Morán</t>
  </si>
  <si>
    <t>T</t>
  </si>
  <si>
    <t>Jorge</t>
  </si>
  <si>
    <t>Alcaras</t>
  </si>
  <si>
    <t>Mariano</t>
  </si>
  <si>
    <t>Pelufo</t>
  </si>
  <si>
    <t>N</t>
  </si>
  <si>
    <t>Alberto</t>
  </si>
  <si>
    <t>Vela</t>
  </si>
  <si>
    <t>Richard</t>
  </si>
  <si>
    <t>Jordán</t>
  </si>
  <si>
    <t>Melina</t>
  </si>
  <si>
    <t>Alcantara</t>
  </si>
  <si>
    <t>Rubén</t>
  </si>
  <si>
    <t>Sanchez</t>
  </si>
  <si>
    <t>Función SI - O</t>
  </si>
  <si>
    <t>Si es sección es igual a "4" o es turno "M" o sueldo es menor a "5000" entonces escribir "Calificado" caso contrario dejar en blanco</t>
  </si>
  <si>
    <t>Ejercicios Buscar V</t>
  </si>
  <si>
    <t>CODIGO</t>
  </si>
  <si>
    <t>Fecha</t>
  </si>
  <si>
    <t>TIPO DE PAGO</t>
  </si>
  <si>
    <t>Cuenta</t>
  </si>
  <si>
    <t>Cliente</t>
  </si>
  <si>
    <t>Código:</t>
  </si>
  <si>
    <t>A-007</t>
  </si>
  <si>
    <t>A-001</t>
  </si>
  <si>
    <t>Transferencia</t>
  </si>
  <si>
    <t>0220-02141-2020</t>
  </si>
  <si>
    <t>Miguel Vela</t>
  </si>
  <si>
    <t>Cliente :</t>
  </si>
  <si>
    <t>A-002</t>
  </si>
  <si>
    <t>Cheque</t>
  </si>
  <si>
    <t>0321-05451-2141</t>
  </si>
  <si>
    <t>Julio Martín Rios</t>
  </si>
  <si>
    <t>Tipo de pago :</t>
  </si>
  <si>
    <t>A-003</t>
  </si>
  <si>
    <t>Efectivo</t>
  </si>
  <si>
    <t>1452-254562-211</t>
  </si>
  <si>
    <t>Morelia Sandobal</t>
  </si>
  <si>
    <t>Cuenta :</t>
  </si>
  <si>
    <t>A-004</t>
  </si>
  <si>
    <t>0200-2145-2111</t>
  </si>
  <si>
    <t>Ludwing Peres</t>
  </si>
  <si>
    <t>Fecha :</t>
  </si>
  <si>
    <t>A-005</t>
  </si>
  <si>
    <t>0201-1542-2000</t>
  </si>
  <si>
    <t>Maicol Reategui</t>
  </si>
  <si>
    <t>A-006</t>
  </si>
  <si>
    <t>0211-2014-20100</t>
  </si>
  <si>
    <t>Antonio Cruz</t>
  </si>
  <si>
    <t>1245-2145-20114</t>
  </si>
  <si>
    <t>Marck Lewis</t>
  </si>
  <si>
    <t>A-008</t>
  </si>
  <si>
    <t>01421-124124-11</t>
  </si>
  <si>
    <t>Julio Cordoba</t>
  </si>
  <si>
    <t>Ejercicios Buscar H</t>
  </si>
  <si>
    <t>DNI</t>
  </si>
  <si>
    <t>Luis Iberico</t>
  </si>
  <si>
    <t>Marco Sanchez</t>
  </si>
  <si>
    <t>María Palomino</t>
  </si>
  <si>
    <t>Julian Altamirano</t>
  </si>
  <si>
    <t>Martha Chavez</t>
  </si>
  <si>
    <t>Sexo</t>
  </si>
  <si>
    <t>Hombre</t>
  </si>
  <si>
    <t>Mujer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</si>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</sst>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[$S/.-280A]* #,##0.00_-;\-[$S/.-280A]* #,##0.00_-;_-[$S/.-280A]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-0.249977111117893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  <xf numFmtId="0" fontId="2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5" borderId="6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1" fontId="5" fillId="0" borderId="6" xfId="0" applyNumberFormat="1" applyFont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0" fontId="0" fillId="0" borderId="7" xfId="0" applyBorder="1"/>
    <xf numFmtId="0" fontId="5" fillId="9" borderId="8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 vertical="center" indent="4"/>
    </xf>
    <xf numFmtId="0" fontId="0" fillId="0" borderId="0" xfId="0" applyAlignment="1">
      <alignment horizontal="left" indent="4"/>
    </xf>
    <xf numFmtId="0" fontId="5" fillId="7" borderId="6" xfId="0" applyFont="1" applyFill="1" applyBorder="1" applyAlignment="1">
      <alignment horizontal="left" vertical="center" wrapText="1"/>
    </xf>
    <xf numFmtId="0" fontId="5" fillId="8" borderId="6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 indent="4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2" xfId="0" applyFill="1" applyBorder="1"/>
    <xf numFmtId="0" fontId="0" fillId="3" borderId="0" xfId="0" applyFill="1"/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9" fontId="0" fillId="0" borderId="6" xfId="0" applyNumberFormat="1" applyBorder="1" applyAlignment="1">
      <alignment horizontal="left" vertical="center" indent="2"/>
    </xf>
    <xf numFmtId="0" fontId="1" fillId="10" borderId="6" xfId="0" applyFont="1" applyFill="1" applyBorder="1" applyAlignment="1">
      <alignment horizontal="left" vertical="center"/>
    </xf>
    <xf numFmtId="9" fontId="0" fillId="10" borderId="6" xfId="0" applyNumberFormat="1" applyFill="1" applyBorder="1" applyAlignment="1">
      <alignment horizontal="left" vertical="center" indent="2"/>
    </xf>
    <xf numFmtId="0" fontId="1" fillId="0" borderId="6" xfId="0" applyFont="1" applyBorder="1" applyAlignment="1">
      <alignment horizontal="left"/>
    </xf>
    <xf numFmtId="0" fontId="0" fillId="0" borderId="6" xfId="0" applyBorder="1" applyAlignment="1">
      <alignment horizontal="left" indent="2"/>
    </xf>
    <xf numFmtId="0" fontId="1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" borderId="15" xfId="0" applyFill="1" applyBorder="1"/>
    <xf numFmtId="0" fontId="7" fillId="0" borderId="0" xfId="0" applyFont="1" applyAlignment="1">
      <alignment horizontal="left" indent="3"/>
    </xf>
    <xf numFmtId="0" fontId="0" fillId="0" borderId="16" xfId="0" applyBorder="1" applyAlignment="1">
      <alignment horizontal="left" vertical="center" indent="3"/>
    </xf>
    <xf numFmtId="0" fontId="0" fillId="0" borderId="17" xfId="0" applyBorder="1" applyAlignment="1">
      <alignment horizontal="left" indent="3"/>
    </xf>
    <xf numFmtId="0" fontId="0" fillId="0" borderId="18" xfId="0" applyBorder="1" applyAlignment="1">
      <alignment horizontal="left" indent="3"/>
    </xf>
    <xf numFmtId="0" fontId="8" fillId="11" borderId="6" xfId="0" applyFont="1" applyFill="1" applyBorder="1" applyAlignment="1">
      <alignment vertical="center"/>
    </xf>
    <xf numFmtId="0" fontId="8" fillId="11" borderId="6" xfId="0" applyFont="1" applyFill="1" applyBorder="1" applyAlignment="1">
      <alignment horizontal="center" vertical="center"/>
    </xf>
    <xf numFmtId="0" fontId="0" fillId="0" borderId="6" xfId="0" applyBorder="1"/>
    <xf numFmtId="165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left" indent="3"/>
    </xf>
    <xf numFmtId="0" fontId="8" fillId="12" borderId="6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0" borderId="6" xfId="0" applyFont="1" applyBorder="1"/>
    <xf numFmtId="14" fontId="9" fillId="0" borderId="6" xfId="0" applyNumberFormat="1" applyFont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11" borderId="6" xfId="0" applyFill="1" applyBorder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hyperlink" Target="#Introducci&#243;n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619125</xdr:colOff>
      <xdr:row>4</xdr:row>
      <xdr:rowOff>28575</xdr:rowOff>
    </xdr:from>
    <xdr:to>
      <xdr:col>16</xdr:col>
      <xdr:colOff>571500</xdr:colOff>
      <xdr:row>12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2B176E-184F-439B-B566-AFD23774EE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8" t="5957" r="3639" b="4269"/>
        <a:stretch/>
      </xdr:blipFill>
      <xdr:spPr>
        <a:xfrm>
          <a:off x="13039725" y="942975"/>
          <a:ext cx="3000375" cy="2009775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22</xdr:row>
      <xdr:rowOff>161925</xdr:rowOff>
    </xdr:from>
    <xdr:to>
      <xdr:col>19</xdr:col>
      <xdr:colOff>372194</xdr:colOff>
      <xdr:row>31</xdr:row>
      <xdr:rowOff>9771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614E42-1FDC-4CAE-B068-848C6BF27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73050" y="6143625"/>
          <a:ext cx="5153744" cy="1762371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50</xdr:row>
      <xdr:rowOff>152400</xdr:rowOff>
    </xdr:from>
    <xdr:to>
      <xdr:col>19</xdr:col>
      <xdr:colOff>476984</xdr:colOff>
      <xdr:row>61</xdr:row>
      <xdr:rowOff>19325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8E3037-48DC-4B22-9086-99DA329F6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73050" y="11849100"/>
          <a:ext cx="5258534" cy="19719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71</xdr:row>
      <xdr:rowOff>9525</xdr:rowOff>
    </xdr:from>
    <xdr:to>
      <xdr:col>19</xdr:col>
      <xdr:colOff>553189</xdr:colOff>
      <xdr:row>81</xdr:row>
      <xdr:rowOff>114581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F85780-56C8-4364-824A-53DE2C829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1150" y="15744825"/>
          <a:ext cx="5296639" cy="2010056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88</xdr:row>
      <xdr:rowOff>142875</xdr:rowOff>
    </xdr:from>
    <xdr:to>
      <xdr:col>16</xdr:col>
      <xdr:colOff>171790</xdr:colOff>
      <xdr:row>94</xdr:row>
      <xdr:rowOff>66829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F08B8D-085E-4E62-BA4D-A4C0F891A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01650" y="19278600"/>
          <a:ext cx="2438740" cy="1105054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106</xdr:row>
      <xdr:rowOff>28575</xdr:rowOff>
    </xdr:from>
    <xdr:to>
      <xdr:col>16</xdr:col>
      <xdr:colOff>57474</xdr:colOff>
      <xdr:row>110</xdr:row>
      <xdr:rowOff>104893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ECD35F0-7388-43F7-905A-6C1FB6A46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01650" y="22936200"/>
          <a:ext cx="2324424" cy="847843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0</xdr:row>
      <xdr:rowOff>133350</xdr:rowOff>
    </xdr:from>
    <xdr:to>
      <xdr:col>0</xdr:col>
      <xdr:colOff>971550</xdr:colOff>
      <xdr:row>3</xdr:row>
      <xdr:rowOff>179630</xdr:rowOff>
    </xdr:to>
    <xdr:sp macro="" textlink="">
      <xdr:nvSpPr>
        <xdr:cNvPr id="8" name="Elips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D797C2B-7307-473B-B2D0-11941ED83F05}"/>
            </a:ext>
          </a:extLst>
        </xdr:cNvPr>
        <xdr:cNvSpPr/>
      </xdr:nvSpPr>
      <xdr:spPr>
        <a:xfrm>
          <a:off x="190500" y="133350"/>
          <a:ext cx="781050" cy="770180"/>
        </a:xfrm>
        <a:prstGeom prst="ellipse">
          <a:avLst/>
        </a:prstGeom>
        <a:solidFill>
          <a:srgbClr val="EBF5F8"/>
        </a:solidFill>
        <a:ln w="142875">
          <a:solidFill>
            <a:srgbClr val="5380B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400" b="1">
              <a:solidFill>
                <a:srgbClr val="0F6159"/>
              </a:solidFill>
            </a:rPr>
            <a:t>04</a:t>
          </a:r>
          <a:endParaRPr lang="es-PE" sz="1600" b="1">
            <a:solidFill>
              <a:srgbClr val="0F6159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850E-87E2-458A-BD8C-E82ECFDD4CEC}">
  <dimension ref="B1:V289"/>
  <sheetViews>
    <sheetView tabSelected="1" topLeftCell="A98" workbookViewId="0">
      <selection activeCell="H113" sqref="H113"/>
    </sheetView>
  </sheetViews>
  <sheetFormatPr baseColWidth="10" defaultRowHeight="15" x14ac:dyDescent="0.25"/>
  <cols>
    <col min="1" max="1" width="17.28515625" customWidth="1"/>
    <col min="2" max="2" width="17.5703125" bestFit="1" customWidth="1"/>
    <col min="4" max="4" width="15" bestFit="1" customWidth="1"/>
    <col min="5" max="5" width="17.42578125" bestFit="1" customWidth="1"/>
    <col min="6" max="6" width="17.28515625" bestFit="1" customWidth="1"/>
    <col min="7" max="7" width="14" bestFit="1" customWidth="1"/>
    <col min="8" max="8" width="16.5703125" customWidth="1"/>
    <col min="9" max="9" width="18.5703125" customWidth="1"/>
    <col min="10" max="11" width="14.85546875" bestFit="1" customWidth="1"/>
    <col min="13" max="21" width="11.42578125" style="1"/>
  </cols>
  <sheetData>
    <row r="1" spans="2:21" ht="15.75" thickBot="1" x14ac:dyDescent="0.3"/>
    <row r="2" spans="2:21" ht="26.25" x14ac:dyDescent="0.4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M2" s="3" t="s">
        <v>1</v>
      </c>
      <c r="N2" s="4"/>
      <c r="O2" s="4"/>
      <c r="P2" s="4"/>
      <c r="Q2" s="4"/>
      <c r="R2" s="4"/>
      <c r="S2" s="4"/>
      <c r="T2" s="4"/>
      <c r="U2" s="5"/>
    </row>
    <row r="3" spans="2:21" x14ac:dyDescent="0.25">
      <c r="M3" s="6"/>
      <c r="U3" s="7"/>
    </row>
    <row r="4" spans="2:21" x14ac:dyDescent="0.25">
      <c r="M4" s="6"/>
      <c r="U4" s="7"/>
    </row>
    <row r="5" spans="2:21" ht="20.100000000000001" customHeight="1" x14ac:dyDescent="0.25"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9" t="s">
        <v>9</v>
      </c>
      <c r="J5" s="10" t="s">
        <v>10</v>
      </c>
      <c r="K5" s="11" t="s">
        <v>11</v>
      </c>
      <c r="M5" s="6"/>
      <c r="U5" s="7"/>
    </row>
    <row r="6" spans="2:21" ht="20.100000000000001" customHeight="1" x14ac:dyDescent="0.25">
      <c r="B6" s="12" t="s">
        <v>12</v>
      </c>
      <c r="C6" s="12">
        <v>10</v>
      </c>
      <c r="D6" s="12">
        <v>11</v>
      </c>
      <c r="E6" s="13">
        <v>12</v>
      </c>
      <c r="F6" s="14">
        <v>11</v>
      </c>
      <c r="G6" s="15">
        <v>1</v>
      </c>
      <c r="H6" s="14">
        <v>2</v>
      </c>
      <c r="I6" s="16" t="str">
        <f>IF(F6&gt;10,"Aprobado","Desaprobado")</f>
        <v>Aprobado</v>
      </c>
      <c r="J6" s="17" t="str">
        <f>IF(G6&lt;5,"","Inhabilitado")</f>
        <v/>
      </c>
      <c r="K6" s="18" t="str">
        <f>IF(H6&lt;&gt;2,"Diferente","")</f>
        <v/>
      </c>
      <c r="M6" s="6"/>
      <c r="U6" s="7"/>
    </row>
    <row r="7" spans="2:21" ht="20.100000000000001" customHeight="1" x14ac:dyDescent="0.25">
      <c r="B7" s="12" t="s">
        <v>13</v>
      </c>
      <c r="C7" s="12">
        <v>11</v>
      </c>
      <c r="D7" s="12">
        <v>12</v>
      </c>
      <c r="E7" s="13">
        <v>14</v>
      </c>
      <c r="F7" s="14">
        <v>12.333333333333334</v>
      </c>
      <c r="G7" s="15">
        <v>8</v>
      </c>
      <c r="H7" s="14">
        <v>1</v>
      </c>
      <c r="I7" s="16" t="str">
        <f t="shared" ref="I7:I12" si="0">IF(F7&gt;10,"Aprobado","Desaprobado")</f>
        <v>Aprobado</v>
      </c>
      <c r="J7" s="17" t="str">
        <f t="shared" ref="J7:J12" si="1">IF(G7&lt;5,"","Inhabilitado")</f>
        <v>Inhabilitado</v>
      </c>
      <c r="K7" s="18" t="str">
        <f t="shared" ref="K7:K12" si="2">IF(H7&lt;&gt;2,"Diferente","")</f>
        <v>Diferente</v>
      </c>
      <c r="M7" s="6"/>
      <c r="U7" s="7"/>
    </row>
    <row r="8" spans="2:21" ht="20.100000000000001" customHeight="1" x14ac:dyDescent="0.25">
      <c r="B8" s="12" t="s">
        <v>14</v>
      </c>
      <c r="C8" s="12">
        <v>8</v>
      </c>
      <c r="D8" s="12">
        <v>13</v>
      </c>
      <c r="E8" s="13">
        <v>15</v>
      </c>
      <c r="F8" s="14">
        <v>12</v>
      </c>
      <c r="G8" s="15">
        <v>3</v>
      </c>
      <c r="H8" s="14">
        <v>2</v>
      </c>
      <c r="I8" s="16" t="str">
        <f t="shared" si="0"/>
        <v>Aprobado</v>
      </c>
      <c r="J8" s="17" t="str">
        <f t="shared" si="1"/>
        <v/>
      </c>
      <c r="K8" s="18" t="str">
        <f t="shared" si="2"/>
        <v/>
      </c>
      <c r="M8" s="6"/>
      <c r="U8" s="7"/>
    </row>
    <row r="9" spans="2:21" ht="20.100000000000001" customHeight="1" x14ac:dyDescent="0.25">
      <c r="B9" s="12" t="s">
        <v>15</v>
      </c>
      <c r="C9" s="12">
        <v>10</v>
      </c>
      <c r="D9" s="12">
        <v>10</v>
      </c>
      <c r="E9" s="13">
        <v>10</v>
      </c>
      <c r="F9" s="14">
        <v>10</v>
      </c>
      <c r="G9" s="15">
        <v>6</v>
      </c>
      <c r="H9" s="14">
        <v>3</v>
      </c>
      <c r="I9" s="16" t="str">
        <f t="shared" si="0"/>
        <v>Desaprobado</v>
      </c>
      <c r="J9" s="17" t="str">
        <f t="shared" si="1"/>
        <v>Inhabilitado</v>
      </c>
      <c r="K9" s="18" t="str">
        <f t="shared" si="2"/>
        <v>Diferente</v>
      </c>
      <c r="L9" s="19"/>
      <c r="U9" s="7"/>
    </row>
    <row r="10" spans="2:21" ht="20.100000000000001" customHeight="1" x14ac:dyDescent="0.25">
      <c r="B10" s="12" t="s">
        <v>16</v>
      </c>
      <c r="C10" s="12">
        <v>15</v>
      </c>
      <c r="D10" s="12">
        <v>0</v>
      </c>
      <c r="E10" s="13">
        <v>15</v>
      </c>
      <c r="F10" s="14">
        <v>10</v>
      </c>
      <c r="G10" s="15">
        <v>5</v>
      </c>
      <c r="H10" s="14">
        <v>2</v>
      </c>
      <c r="I10" s="16" t="str">
        <f t="shared" si="0"/>
        <v>Desaprobado</v>
      </c>
      <c r="J10" s="17" t="str">
        <f t="shared" si="1"/>
        <v>Inhabilitado</v>
      </c>
      <c r="K10" s="18" t="str">
        <f t="shared" si="2"/>
        <v/>
      </c>
      <c r="L10" s="19"/>
      <c r="U10" s="7"/>
    </row>
    <row r="11" spans="2:21" ht="20.100000000000001" customHeight="1" x14ac:dyDescent="0.25">
      <c r="B11" s="12" t="s">
        <v>17</v>
      </c>
      <c r="C11" s="12">
        <v>10</v>
      </c>
      <c r="D11" s="12">
        <v>15</v>
      </c>
      <c r="E11" s="13">
        <v>11</v>
      </c>
      <c r="F11" s="14">
        <v>12</v>
      </c>
      <c r="G11" s="15">
        <v>11</v>
      </c>
      <c r="H11" s="14">
        <v>5</v>
      </c>
      <c r="I11" s="16" t="str">
        <f t="shared" si="0"/>
        <v>Aprobado</v>
      </c>
      <c r="J11" s="17" t="str">
        <f t="shared" si="1"/>
        <v>Inhabilitado</v>
      </c>
      <c r="K11" s="18" t="str">
        <f t="shared" si="2"/>
        <v>Diferente</v>
      </c>
      <c r="L11" s="19"/>
      <c r="U11" s="7"/>
    </row>
    <row r="12" spans="2:21" ht="20.100000000000001" customHeight="1" x14ac:dyDescent="0.25">
      <c r="B12" s="12" t="s">
        <v>18</v>
      </c>
      <c r="C12" s="12">
        <v>5</v>
      </c>
      <c r="D12" s="12">
        <v>16</v>
      </c>
      <c r="E12" s="13">
        <v>12</v>
      </c>
      <c r="F12" s="14">
        <v>11</v>
      </c>
      <c r="G12" s="15">
        <v>4</v>
      </c>
      <c r="H12" s="14">
        <v>2</v>
      </c>
      <c r="I12" s="16" t="str">
        <f t="shared" si="0"/>
        <v>Aprobado</v>
      </c>
      <c r="J12" s="17" t="str">
        <f t="shared" si="1"/>
        <v/>
      </c>
      <c r="K12" s="18" t="str">
        <f t="shared" si="2"/>
        <v/>
      </c>
      <c r="L12" s="19"/>
      <c r="U12" s="7"/>
    </row>
    <row r="13" spans="2:21" ht="15.75" thickBot="1" x14ac:dyDescent="0.3">
      <c r="L13" s="19"/>
      <c r="U13" s="7"/>
    </row>
    <row r="14" spans="2:21" ht="27.75" customHeight="1" thickBot="1" x14ac:dyDescent="0.3">
      <c r="B14" s="20" t="s">
        <v>19</v>
      </c>
      <c r="L14" s="19"/>
      <c r="U14" s="7"/>
    </row>
    <row r="15" spans="2:21" ht="48" customHeight="1" x14ac:dyDescent="0.25">
      <c r="B15" s="21" t="s">
        <v>20</v>
      </c>
      <c r="C15" s="22"/>
      <c r="D15" s="22"/>
      <c r="E15" s="22"/>
      <c r="F15" s="22"/>
      <c r="G15" s="22"/>
      <c r="H15" s="22"/>
      <c r="I15" s="23" t="s">
        <v>21</v>
      </c>
      <c r="J15" s="24"/>
      <c r="K15" s="24"/>
      <c r="L15" s="19"/>
      <c r="U15" s="7"/>
    </row>
    <row r="16" spans="2:21" ht="34.5" customHeight="1" x14ac:dyDescent="0.25">
      <c r="B16" s="25" t="s">
        <v>22</v>
      </c>
      <c r="C16" s="25"/>
      <c r="D16" s="25"/>
      <c r="E16" s="25"/>
      <c r="F16" s="25"/>
      <c r="G16" s="25"/>
      <c r="H16" s="25"/>
      <c r="I16" s="23" t="s">
        <v>23</v>
      </c>
      <c r="J16" s="24"/>
      <c r="K16" s="24"/>
      <c r="L16" s="19"/>
      <c r="U16" s="7"/>
    </row>
    <row r="17" spans="2:22" ht="30" customHeight="1" x14ac:dyDescent="0.25">
      <c r="B17" s="26" t="s">
        <v>24</v>
      </c>
      <c r="C17" s="26"/>
      <c r="D17" s="26"/>
      <c r="E17" s="26"/>
      <c r="F17" s="26"/>
      <c r="G17" s="26"/>
      <c r="H17" s="26"/>
      <c r="I17" s="27" t="s">
        <v>25</v>
      </c>
      <c r="J17" s="24"/>
      <c r="K17" s="24"/>
      <c r="L17" s="19"/>
      <c r="U17" s="7"/>
    </row>
    <row r="18" spans="2:22" x14ac:dyDescent="0.25">
      <c r="L18" s="19"/>
      <c r="U18" s="7"/>
    </row>
    <row r="19" spans="2:22" x14ac:dyDescent="0.25">
      <c r="L19" s="19"/>
      <c r="U19" s="7"/>
    </row>
    <row r="20" spans="2:22" x14ac:dyDescent="0.25">
      <c r="L20" s="19"/>
      <c r="U20" s="7"/>
    </row>
    <row r="21" spans="2:22" ht="26.25" customHeight="1" x14ac:dyDescent="0.25">
      <c r="L21" s="19"/>
      <c r="U21" s="7"/>
    </row>
    <row r="22" spans="2:22" ht="15.75" thickBot="1" x14ac:dyDescent="0.3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9"/>
      <c r="M22" s="30"/>
      <c r="N22" s="30"/>
      <c r="O22" s="30"/>
      <c r="P22" s="30"/>
      <c r="Q22" s="30"/>
      <c r="R22" s="30"/>
      <c r="S22" s="30"/>
      <c r="T22" s="30"/>
      <c r="U22" s="31"/>
      <c r="V22" s="28"/>
    </row>
    <row r="23" spans="2:22" ht="15.75" thickTop="1" x14ac:dyDescent="0.25">
      <c r="M23" s="6"/>
      <c r="U23" s="7"/>
    </row>
    <row r="24" spans="2:22" ht="26.25" customHeight="1" x14ac:dyDescent="0.25">
      <c r="B24" s="2" t="s">
        <v>26</v>
      </c>
      <c r="C24" s="32"/>
      <c r="D24" s="32"/>
      <c r="E24" s="32"/>
      <c r="F24" s="32"/>
      <c r="G24" s="32"/>
      <c r="H24" s="32"/>
      <c r="I24" s="32"/>
      <c r="J24" s="32"/>
      <c r="K24" s="32"/>
      <c r="M24" s="6"/>
      <c r="U24" s="7"/>
    </row>
    <row r="25" spans="2:22" x14ac:dyDescent="0.25">
      <c r="M25" s="6"/>
      <c r="U25" s="7"/>
    </row>
    <row r="26" spans="2:22" x14ac:dyDescent="0.25">
      <c r="B26" s="33" t="s">
        <v>6</v>
      </c>
      <c r="C26" s="34"/>
      <c r="M26" s="6"/>
      <c r="U26" s="7"/>
    </row>
    <row r="27" spans="2:22" ht="18.75" customHeight="1" x14ac:dyDescent="0.25">
      <c r="B27" s="35" t="s">
        <v>27</v>
      </c>
      <c r="C27" s="36" t="s">
        <v>28</v>
      </c>
      <c r="M27" s="6"/>
      <c r="U27" s="7"/>
    </row>
    <row r="28" spans="2:22" x14ac:dyDescent="0.25">
      <c r="B28" s="37" t="s">
        <v>29</v>
      </c>
      <c r="C28" s="38" t="s">
        <v>30</v>
      </c>
      <c r="M28" s="6"/>
      <c r="U28" s="7"/>
    </row>
    <row r="29" spans="2:22" x14ac:dyDescent="0.25">
      <c r="B29" s="35" t="s">
        <v>31</v>
      </c>
      <c r="C29" s="36" t="s">
        <v>32</v>
      </c>
      <c r="M29" s="6"/>
      <c r="U29" s="7"/>
    </row>
    <row r="30" spans="2:22" x14ac:dyDescent="0.25">
      <c r="B30" s="39" t="s">
        <v>33</v>
      </c>
      <c r="C30" s="40" t="s">
        <v>34</v>
      </c>
      <c r="M30" s="6"/>
      <c r="U30" s="7"/>
    </row>
    <row r="31" spans="2:22" x14ac:dyDescent="0.25">
      <c r="M31" s="6"/>
      <c r="U31" s="7"/>
    </row>
    <row r="32" spans="2:22" x14ac:dyDescent="0.25">
      <c r="B32" s="41" t="s">
        <v>35</v>
      </c>
      <c r="C32" s="41" t="s">
        <v>3</v>
      </c>
      <c r="D32" s="41" t="s">
        <v>4</v>
      </c>
      <c r="E32" s="41" t="s">
        <v>5</v>
      </c>
      <c r="F32" s="41" t="s">
        <v>6</v>
      </c>
      <c r="G32" s="41" t="s">
        <v>36</v>
      </c>
      <c r="M32" s="6"/>
      <c r="U32" s="7"/>
    </row>
    <row r="33" spans="2:22" x14ac:dyDescent="0.25">
      <c r="B33" s="42" t="s">
        <v>37</v>
      </c>
      <c r="C33" s="43">
        <v>8</v>
      </c>
      <c r="D33" s="43">
        <v>15</v>
      </c>
      <c r="E33" s="43">
        <v>5</v>
      </c>
      <c r="F33" s="44">
        <f>SUM(C33:E33)/3</f>
        <v>9.3333333333333339</v>
      </c>
      <c r="G33" s="45" t="str">
        <f>IF(F33&lt;10.5,"Malo",IF(F33&lt;13,"Regular",IF(F33&lt;16,"Bueno","Excelente")))</f>
        <v>Malo</v>
      </c>
      <c r="M33" s="6"/>
      <c r="U33" s="7"/>
    </row>
    <row r="34" spans="2:22" x14ac:dyDescent="0.25">
      <c r="B34" s="42" t="s">
        <v>38</v>
      </c>
      <c r="C34" s="43">
        <v>10</v>
      </c>
      <c r="D34" s="43">
        <v>20</v>
      </c>
      <c r="E34" s="43">
        <v>11</v>
      </c>
      <c r="F34" s="44">
        <f t="shared" ref="F34:F40" si="3">SUM(C34:E34)/3</f>
        <v>13.666666666666666</v>
      </c>
      <c r="G34" s="45" t="str">
        <f t="shared" ref="G34:G40" si="4">IF(F34&lt;10.5,"Malo",IF(F34&lt;13,"Regular",IF(F34&lt;16,"Bueno","Excelente")))</f>
        <v>Bueno</v>
      </c>
      <c r="M34" s="6"/>
      <c r="U34" s="7"/>
    </row>
    <row r="35" spans="2:22" x14ac:dyDescent="0.25">
      <c r="B35" s="42" t="s">
        <v>39</v>
      </c>
      <c r="C35" s="43">
        <v>11</v>
      </c>
      <c r="D35" s="43">
        <v>15</v>
      </c>
      <c r="E35" s="43">
        <v>12</v>
      </c>
      <c r="F35" s="44">
        <f t="shared" si="3"/>
        <v>12.666666666666666</v>
      </c>
      <c r="G35" s="45" t="str">
        <f t="shared" si="4"/>
        <v>Regular</v>
      </c>
      <c r="M35" s="6"/>
      <c r="U35" s="7"/>
    </row>
    <row r="36" spans="2:22" x14ac:dyDescent="0.25">
      <c r="B36" s="42" t="s">
        <v>37</v>
      </c>
      <c r="C36" s="43">
        <v>12</v>
      </c>
      <c r="D36" s="43">
        <v>10</v>
      </c>
      <c r="E36" s="43">
        <v>13</v>
      </c>
      <c r="F36" s="44">
        <f t="shared" si="3"/>
        <v>11.666666666666666</v>
      </c>
      <c r="G36" s="45" t="str">
        <f t="shared" si="4"/>
        <v>Regular</v>
      </c>
      <c r="M36" s="6"/>
      <c r="U36" s="7"/>
    </row>
    <row r="37" spans="2:22" x14ac:dyDescent="0.25">
      <c r="B37" s="42" t="s">
        <v>40</v>
      </c>
      <c r="C37" s="43">
        <v>9</v>
      </c>
      <c r="D37" s="43">
        <v>15</v>
      </c>
      <c r="E37" s="43">
        <v>10</v>
      </c>
      <c r="F37" s="44">
        <f t="shared" si="3"/>
        <v>11.333333333333334</v>
      </c>
      <c r="G37" s="45" t="str">
        <f t="shared" si="4"/>
        <v>Regular</v>
      </c>
      <c r="M37" s="6"/>
      <c r="U37" s="7"/>
    </row>
    <row r="38" spans="2:22" x14ac:dyDescent="0.25">
      <c r="B38" s="42" t="s">
        <v>39</v>
      </c>
      <c r="C38" s="43">
        <v>15</v>
      </c>
      <c r="D38" s="43">
        <v>18</v>
      </c>
      <c r="E38" s="43">
        <v>14</v>
      </c>
      <c r="F38" s="44">
        <f t="shared" si="3"/>
        <v>15.666666666666666</v>
      </c>
      <c r="G38" s="45" t="str">
        <f t="shared" si="4"/>
        <v>Bueno</v>
      </c>
      <c r="M38" s="6"/>
      <c r="U38" s="7"/>
    </row>
    <row r="39" spans="2:22" x14ac:dyDescent="0.25">
      <c r="B39" s="42" t="s">
        <v>41</v>
      </c>
      <c r="C39" s="43">
        <v>16</v>
      </c>
      <c r="D39" s="43">
        <v>14</v>
      </c>
      <c r="E39" s="43">
        <v>9</v>
      </c>
      <c r="F39" s="44">
        <f t="shared" si="3"/>
        <v>13</v>
      </c>
      <c r="G39" s="45" t="str">
        <f t="shared" si="4"/>
        <v>Bueno</v>
      </c>
      <c r="M39" s="6"/>
      <c r="U39" s="7"/>
    </row>
    <row r="40" spans="2:22" x14ac:dyDescent="0.25">
      <c r="B40" s="42" t="s">
        <v>42</v>
      </c>
      <c r="C40" s="43">
        <v>14</v>
      </c>
      <c r="D40" s="43">
        <v>14</v>
      </c>
      <c r="E40" s="43">
        <v>8</v>
      </c>
      <c r="F40" s="44">
        <f t="shared" si="3"/>
        <v>12</v>
      </c>
      <c r="G40" s="45" t="str">
        <f t="shared" si="4"/>
        <v>Regular</v>
      </c>
      <c r="M40" s="6"/>
      <c r="U40" s="7"/>
    </row>
    <row r="41" spans="2:22" x14ac:dyDescent="0.25">
      <c r="M41" s="6"/>
      <c r="U41" s="7"/>
    </row>
    <row r="42" spans="2:22" x14ac:dyDescent="0.25">
      <c r="M42" s="6"/>
      <c r="U42" s="7"/>
    </row>
    <row r="43" spans="2:22" x14ac:dyDescent="0.25">
      <c r="M43" s="6"/>
      <c r="U43" s="7"/>
    </row>
    <row r="44" spans="2:22" ht="15.75" thickBot="1" x14ac:dyDescent="0.3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46"/>
      <c r="N44" s="30"/>
      <c r="O44" s="30"/>
      <c r="P44" s="30"/>
      <c r="Q44" s="30"/>
      <c r="R44" s="30"/>
      <c r="S44" s="30"/>
      <c r="T44" s="30"/>
      <c r="U44" s="31"/>
      <c r="V44" s="28"/>
    </row>
    <row r="45" spans="2:22" ht="15.75" thickTop="1" x14ac:dyDescent="0.25">
      <c r="M45" s="6"/>
      <c r="U45" s="7"/>
    </row>
    <row r="46" spans="2:22" ht="26.25" customHeight="1" x14ac:dyDescent="0.25">
      <c r="B46" s="2" t="s">
        <v>43</v>
      </c>
      <c r="C46" s="2"/>
      <c r="D46" s="2"/>
      <c r="E46" s="2"/>
      <c r="F46" s="2"/>
      <c r="G46" s="2"/>
      <c r="H46" s="2"/>
      <c r="I46" s="2"/>
      <c r="J46" s="2"/>
      <c r="K46" s="2"/>
      <c r="M46" s="6"/>
      <c r="U46" s="7"/>
    </row>
    <row r="47" spans="2:22" x14ac:dyDescent="0.25">
      <c r="M47" s="6"/>
      <c r="U47" s="7"/>
    </row>
    <row r="48" spans="2:22" x14ac:dyDescent="0.25">
      <c r="B48" s="47" t="s">
        <v>44</v>
      </c>
      <c r="M48" s="6"/>
      <c r="U48" s="7"/>
    </row>
    <row r="49" spans="2:21" ht="15.75" thickBot="1" x14ac:dyDescent="0.3">
      <c r="M49" s="6"/>
      <c r="U49" s="7"/>
    </row>
    <row r="50" spans="2:21" ht="15.75" thickBot="1" x14ac:dyDescent="0.3">
      <c r="B50" s="48" t="s">
        <v>45</v>
      </c>
      <c r="C50" s="49"/>
      <c r="D50" s="49"/>
      <c r="E50" s="49"/>
      <c r="F50" s="49"/>
      <c r="G50" s="49"/>
      <c r="H50" s="49"/>
      <c r="I50" s="50"/>
      <c r="M50" s="6"/>
      <c r="U50" s="7"/>
    </row>
    <row r="51" spans="2:21" x14ac:dyDescent="0.25">
      <c r="M51" s="6"/>
      <c r="U51" s="7"/>
    </row>
    <row r="52" spans="2:21" ht="15.75" x14ac:dyDescent="0.25">
      <c r="B52" s="51" t="s">
        <v>46</v>
      </c>
      <c r="C52" s="51" t="s">
        <v>47</v>
      </c>
      <c r="D52" s="51" t="s">
        <v>48</v>
      </c>
      <c r="E52" s="51" t="s">
        <v>49</v>
      </c>
      <c r="F52" s="52" t="s">
        <v>50</v>
      </c>
      <c r="G52" s="52" t="s">
        <v>51</v>
      </c>
      <c r="M52" s="6"/>
      <c r="U52" s="7"/>
    </row>
    <row r="53" spans="2:21" x14ac:dyDescent="0.25">
      <c r="B53" s="53" t="s">
        <v>52</v>
      </c>
      <c r="C53" s="53" t="s">
        <v>53</v>
      </c>
      <c r="D53" s="53" t="s">
        <v>54</v>
      </c>
      <c r="E53" s="54">
        <v>7500</v>
      </c>
      <c r="F53" s="55">
        <v>1</v>
      </c>
      <c r="G53" s="43" t="str">
        <f>IF(AND(D53="T",E53&lt;6500),"Apto","")</f>
        <v/>
      </c>
      <c r="M53" s="6"/>
      <c r="U53" s="7"/>
    </row>
    <row r="54" spans="2:21" x14ac:dyDescent="0.25">
      <c r="B54" s="53" t="s">
        <v>55</v>
      </c>
      <c r="C54" s="53" t="s">
        <v>56</v>
      </c>
      <c r="D54" s="53" t="s">
        <v>54</v>
      </c>
      <c r="E54" s="54">
        <v>6800</v>
      </c>
      <c r="F54" s="55">
        <v>4</v>
      </c>
      <c r="G54" s="43" t="str">
        <f t="shared" ref="G54:G61" si="5">IF(AND(D54="T",E54&lt;6500),"Apto","")</f>
        <v/>
      </c>
      <c r="M54" s="6"/>
      <c r="U54" s="7"/>
    </row>
    <row r="55" spans="2:21" x14ac:dyDescent="0.25">
      <c r="B55" s="53" t="s">
        <v>57</v>
      </c>
      <c r="C55" s="53" t="s">
        <v>58</v>
      </c>
      <c r="D55" s="53" t="s">
        <v>59</v>
      </c>
      <c r="E55" s="54">
        <v>4300</v>
      </c>
      <c r="F55" s="55">
        <v>2</v>
      </c>
      <c r="G55" s="43" t="str">
        <f t="shared" si="5"/>
        <v>Apto</v>
      </c>
      <c r="M55" s="6"/>
      <c r="U55" s="7"/>
    </row>
    <row r="56" spans="2:21" x14ac:dyDescent="0.25">
      <c r="B56" s="53" t="s">
        <v>60</v>
      </c>
      <c r="C56" s="53" t="s">
        <v>61</v>
      </c>
      <c r="D56" s="53" t="s">
        <v>54</v>
      </c>
      <c r="E56" s="54">
        <v>7000</v>
      </c>
      <c r="F56" s="55">
        <v>1</v>
      </c>
      <c r="G56" s="43" t="str">
        <f t="shared" si="5"/>
        <v/>
      </c>
      <c r="M56" s="6"/>
      <c r="U56" s="7"/>
    </row>
    <row r="57" spans="2:21" x14ac:dyDescent="0.25">
      <c r="B57" s="53" t="s">
        <v>62</v>
      </c>
      <c r="C57" s="53" t="s">
        <v>63</v>
      </c>
      <c r="D57" s="53" t="s">
        <v>64</v>
      </c>
      <c r="E57" s="54">
        <v>9350</v>
      </c>
      <c r="F57" s="55">
        <v>1</v>
      </c>
      <c r="G57" s="43" t="str">
        <f t="shared" si="5"/>
        <v/>
      </c>
      <c r="M57" s="6"/>
      <c r="U57" s="7"/>
    </row>
    <row r="58" spans="2:21" x14ac:dyDescent="0.25">
      <c r="B58" s="53" t="s">
        <v>65</v>
      </c>
      <c r="C58" s="53" t="s">
        <v>66</v>
      </c>
      <c r="D58" s="53" t="s">
        <v>64</v>
      </c>
      <c r="E58" s="54">
        <v>7800</v>
      </c>
      <c r="F58" s="55">
        <v>3</v>
      </c>
      <c r="G58" s="43" t="str">
        <f t="shared" si="5"/>
        <v/>
      </c>
      <c r="M58" s="6"/>
      <c r="U58" s="7"/>
    </row>
    <row r="59" spans="2:21" x14ac:dyDescent="0.25">
      <c r="B59" s="53" t="s">
        <v>67</v>
      </c>
      <c r="C59" s="53" t="s">
        <v>68</v>
      </c>
      <c r="D59" s="53" t="s">
        <v>64</v>
      </c>
      <c r="E59" s="54">
        <v>5400</v>
      </c>
      <c r="F59" s="55">
        <v>4</v>
      </c>
      <c r="G59" s="43" t="str">
        <f t="shared" si="5"/>
        <v/>
      </c>
      <c r="M59" s="6"/>
      <c r="U59" s="7"/>
    </row>
    <row r="60" spans="2:21" x14ac:dyDescent="0.25">
      <c r="B60" s="53" t="s">
        <v>69</v>
      </c>
      <c r="C60" s="53" t="s">
        <v>70</v>
      </c>
      <c r="D60" s="53" t="s">
        <v>59</v>
      </c>
      <c r="E60" s="54">
        <v>5000</v>
      </c>
      <c r="F60" s="55">
        <v>1</v>
      </c>
      <c r="G60" s="43" t="str">
        <f t="shared" si="5"/>
        <v>Apto</v>
      </c>
      <c r="M60" s="6"/>
      <c r="U60" s="7"/>
    </row>
    <row r="61" spans="2:21" x14ac:dyDescent="0.25">
      <c r="B61" s="53" t="s">
        <v>71</v>
      </c>
      <c r="C61" s="53" t="s">
        <v>72</v>
      </c>
      <c r="D61" s="53" t="s">
        <v>59</v>
      </c>
      <c r="E61" s="54">
        <v>40000</v>
      </c>
      <c r="F61" s="55">
        <v>2</v>
      </c>
      <c r="G61" s="43" t="str">
        <f t="shared" si="5"/>
        <v/>
      </c>
      <c r="M61" s="6"/>
      <c r="U61" s="7"/>
    </row>
    <row r="62" spans="2:21" x14ac:dyDescent="0.25">
      <c r="M62" s="6"/>
      <c r="U62" s="7"/>
    </row>
    <row r="63" spans="2:21" x14ac:dyDescent="0.25">
      <c r="M63" s="6"/>
      <c r="U63" s="7"/>
    </row>
    <row r="64" spans="2:21" x14ac:dyDescent="0.25">
      <c r="M64" s="6"/>
      <c r="U64" s="7"/>
    </row>
    <row r="65" spans="2:21" x14ac:dyDescent="0.25">
      <c r="M65" s="6"/>
      <c r="U65" s="7"/>
    </row>
    <row r="66" spans="2:21" x14ac:dyDescent="0.25">
      <c r="B66" s="47" t="s">
        <v>73</v>
      </c>
      <c r="M66" s="6"/>
      <c r="U66" s="7"/>
    </row>
    <row r="67" spans="2:21" ht="15.75" thickBot="1" x14ac:dyDescent="0.3">
      <c r="M67" s="6"/>
      <c r="U67" s="7"/>
    </row>
    <row r="68" spans="2:21" ht="15.75" thickBot="1" x14ac:dyDescent="0.3">
      <c r="B68" s="56" t="s">
        <v>74</v>
      </c>
      <c r="C68" s="49"/>
      <c r="D68" s="49"/>
      <c r="E68" s="49"/>
      <c r="F68" s="49"/>
      <c r="G68" s="49"/>
      <c r="H68" s="49"/>
      <c r="I68" s="50"/>
      <c r="M68" s="6"/>
      <c r="U68" s="7"/>
    </row>
    <row r="69" spans="2:21" x14ac:dyDescent="0.25">
      <c r="M69" s="6"/>
      <c r="U69" s="7"/>
    </row>
    <row r="70" spans="2:21" x14ac:dyDescent="0.25">
      <c r="M70" s="6"/>
      <c r="U70" s="7"/>
    </row>
    <row r="71" spans="2:21" ht="15.75" x14ac:dyDescent="0.25">
      <c r="B71" s="51" t="s">
        <v>46</v>
      </c>
      <c r="C71" s="51" t="s">
        <v>47</v>
      </c>
      <c r="D71" s="51" t="s">
        <v>48</v>
      </c>
      <c r="E71" s="51" t="s">
        <v>49</v>
      </c>
      <c r="F71" s="52" t="s">
        <v>50</v>
      </c>
      <c r="G71" s="52" t="s">
        <v>51</v>
      </c>
      <c r="M71" s="6"/>
      <c r="U71" s="7"/>
    </row>
    <row r="72" spans="2:21" x14ac:dyDescent="0.25">
      <c r="B72" s="53" t="s">
        <v>52</v>
      </c>
      <c r="C72" s="53" t="s">
        <v>53</v>
      </c>
      <c r="D72" s="53" t="s">
        <v>54</v>
      </c>
      <c r="E72" s="54">
        <v>7500</v>
      </c>
      <c r="F72" s="55">
        <v>1</v>
      </c>
      <c r="G72" s="43" t="str">
        <f>IF(OR(F72=4,D72="M",E72&lt;5000),"Calificado","")</f>
        <v>Calificado</v>
      </c>
      <c r="M72" s="6"/>
      <c r="U72" s="7"/>
    </row>
    <row r="73" spans="2:21" x14ac:dyDescent="0.25">
      <c r="B73" s="53" t="s">
        <v>55</v>
      </c>
      <c r="C73" s="53" t="s">
        <v>56</v>
      </c>
      <c r="D73" s="53" t="s">
        <v>54</v>
      </c>
      <c r="E73" s="54">
        <v>6800</v>
      </c>
      <c r="F73" s="55">
        <v>4</v>
      </c>
      <c r="G73" s="43" t="str">
        <f t="shared" ref="G73:G80" si="6">IF(OR(F73=4,D73="M",E73&lt;5000),"Calificado","")</f>
        <v>Calificado</v>
      </c>
      <c r="M73" s="6"/>
      <c r="U73" s="7"/>
    </row>
    <row r="74" spans="2:21" x14ac:dyDescent="0.25">
      <c r="B74" s="53" t="s">
        <v>57</v>
      </c>
      <c r="C74" s="53" t="s">
        <v>58</v>
      </c>
      <c r="D74" s="53" t="s">
        <v>59</v>
      </c>
      <c r="E74" s="54">
        <v>4300</v>
      </c>
      <c r="F74" s="55">
        <v>2</v>
      </c>
      <c r="G74" s="43" t="str">
        <f t="shared" si="6"/>
        <v>Calificado</v>
      </c>
      <c r="M74" s="6"/>
      <c r="U74" s="7"/>
    </row>
    <row r="75" spans="2:21" x14ac:dyDescent="0.25">
      <c r="B75" s="53" t="s">
        <v>60</v>
      </c>
      <c r="C75" s="53" t="s">
        <v>61</v>
      </c>
      <c r="D75" s="53" t="s">
        <v>54</v>
      </c>
      <c r="E75" s="54">
        <v>7000</v>
      </c>
      <c r="F75" s="55">
        <v>1</v>
      </c>
      <c r="G75" s="43" t="str">
        <f t="shared" si="6"/>
        <v>Calificado</v>
      </c>
      <c r="M75" s="6"/>
      <c r="U75" s="7"/>
    </row>
    <row r="76" spans="2:21" x14ac:dyDescent="0.25">
      <c r="B76" s="53" t="s">
        <v>62</v>
      </c>
      <c r="C76" s="53" t="s">
        <v>63</v>
      </c>
      <c r="D76" s="53" t="s">
        <v>64</v>
      </c>
      <c r="E76" s="54">
        <v>9350</v>
      </c>
      <c r="F76" s="55">
        <v>1</v>
      </c>
      <c r="G76" s="43" t="str">
        <f t="shared" si="6"/>
        <v/>
      </c>
      <c r="M76" s="6"/>
      <c r="U76" s="7"/>
    </row>
    <row r="77" spans="2:21" x14ac:dyDescent="0.25">
      <c r="B77" s="53" t="s">
        <v>65</v>
      </c>
      <c r="C77" s="53" t="s">
        <v>66</v>
      </c>
      <c r="D77" s="53" t="s">
        <v>64</v>
      </c>
      <c r="E77" s="54">
        <v>7800</v>
      </c>
      <c r="F77" s="55">
        <v>3</v>
      </c>
      <c r="G77" s="43" t="str">
        <f t="shared" si="6"/>
        <v/>
      </c>
      <c r="M77" s="6"/>
      <c r="U77" s="7"/>
    </row>
    <row r="78" spans="2:21" x14ac:dyDescent="0.25">
      <c r="B78" s="53" t="s">
        <v>67</v>
      </c>
      <c r="C78" s="53" t="s">
        <v>68</v>
      </c>
      <c r="D78" s="53" t="s">
        <v>64</v>
      </c>
      <c r="E78" s="54">
        <v>5400</v>
      </c>
      <c r="F78" s="55">
        <v>4</v>
      </c>
      <c r="G78" s="43" t="str">
        <f t="shared" si="6"/>
        <v>Calificado</v>
      </c>
      <c r="M78" s="6"/>
      <c r="U78" s="7"/>
    </row>
    <row r="79" spans="2:21" x14ac:dyDescent="0.25">
      <c r="B79" s="53" t="s">
        <v>69</v>
      </c>
      <c r="C79" s="53" t="s">
        <v>70</v>
      </c>
      <c r="D79" s="53" t="s">
        <v>59</v>
      </c>
      <c r="E79" s="54">
        <v>5000</v>
      </c>
      <c r="F79" s="55">
        <v>1</v>
      </c>
      <c r="G79" s="43" t="str">
        <f t="shared" si="6"/>
        <v/>
      </c>
      <c r="M79" s="6"/>
      <c r="U79" s="7"/>
    </row>
    <row r="80" spans="2:21" x14ac:dyDescent="0.25">
      <c r="B80" s="53" t="s">
        <v>71</v>
      </c>
      <c r="C80" s="53" t="s">
        <v>72</v>
      </c>
      <c r="D80" s="53" t="s">
        <v>59</v>
      </c>
      <c r="E80" s="54">
        <v>40000</v>
      </c>
      <c r="F80" s="55">
        <v>2</v>
      </c>
      <c r="G80" s="43" t="str">
        <f t="shared" si="6"/>
        <v/>
      </c>
      <c r="M80" s="6"/>
      <c r="U80" s="7"/>
    </row>
    <row r="81" spans="2:21" x14ac:dyDescent="0.25">
      <c r="M81" s="6"/>
      <c r="U81" s="7"/>
    </row>
    <row r="82" spans="2:21" x14ac:dyDescent="0.25">
      <c r="M82" s="6"/>
      <c r="U82" s="7"/>
    </row>
    <row r="83" spans="2:21" x14ac:dyDescent="0.25">
      <c r="M83" s="6"/>
      <c r="U83" s="7"/>
    </row>
    <row r="84" spans="2:21" ht="15.75" thickBot="1" x14ac:dyDescent="0.3"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46"/>
      <c r="N84" s="30"/>
      <c r="O84" s="30"/>
      <c r="P84" s="30"/>
      <c r="Q84" s="30"/>
      <c r="R84" s="30"/>
      <c r="S84" s="30"/>
      <c r="T84" s="30"/>
      <c r="U84" s="31"/>
    </row>
    <row r="85" spans="2:21" ht="15.75" thickTop="1" x14ac:dyDescent="0.25">
      <c r="M85" s="6"/>
      <c r="U85" s="7"/>
    </row>
    <row r="86" spans="2:21" x14ac:dyDescent="0.25">
      <c r="M86" s="6"/>
      <c r="U86" s="7"/>
    </row>
    <row r="87" spans="2:21" x14ac:dyDescent="0.25">
      <c r="M87" s="6"/>
      <c r="U87" s="7"/>
    </row>
    <row r="88" spans="2:21" ht="26.25" customHeight="1" x14ac:dyDescent="0.25">
      <c r="B88" s="2" t="s">
        <v>75</v>
      </c>
      <c r="C88" s="2"/>
      <c r="D88" s="2"/>
      <c r="E88" s="2"/>
      <c r="F88" s="2"/>
      <c r="G88" s="2"/>
      <c r="H88" s="2"/>
      <c r="I88" s="2"/>
      <c r="J88" s="2"/>
      <c r="K88" s="2"/>
      <c r="M88" s="6"/>
      <c r="U88" s="7"/>
    </row>
    <row r="89" spans="2:21" x14ac:dyDescent="0.25">
      <c r="M89" s="6"/>
      <c r="U89" s="7"/>
    </row>
    <row r="90" spans="2:21" x14ac:dyDescent="0.25">
      <c r="M90" s="6"/>
      <c r="U90" s="7"/>
    </row>
    <row r="91" spans="2:21" ht="15.75" x14ac:dyDescent="0.25">
      <c r="B91" s="57" t="s">
        <v>76</v>
      </c>
      <c r="C91" s="57" t="s">
        <v>77</v>
      </c>
      <c r="D91" s="57" t="s">
        <v>78</v>
      </c>
      <c r="E91" s="57" t="s">
        <v>79</v>
      </c>
      <c r="F91" s="57" t="s">
        <v>80</v>
      </c>
      <c r="H91" s="58" t="s">
        <v>81</v>
      </c>
      <c r="I91" s="71" t="s">
        <v>102</v>
      </c>
      <c r="M91" s="6"/>
      <c r="U91" s="7"/>
    </row>
    <row r="92" spans="2:21" ht="15.75" x14ac:dyDescent="0.25">
      <c r="B92" s="59" t="s">
        <v>83</v>
      </c>
      <c r="C92" s="60">
        <v>45383</v>
      </c>
      <c r="D92" s="59" t="s">
        <v>84</v>
      </c>
      <c r="E92" s="59" t="s">
        <v>85</v>
      </c>
      <c r="F92" s="59" t="s">
        <v>86</v>
      </c>
      <c r="H92" s="59" t="s">
        <v>87</v>
      </c>
      <c r="I92" s="55" t="str">
        <f>VLOOKUP(I91,B92:F99,5,FALSE)</f>
        <v>Maicol Reategui</v>
      </c>
      <c r="M92" s="6"/>
      <c r="U92" s="7"/>
    </row>
    <row r="93" spans="2:21" ht="15.75" x14ac:dyDescent="0.25">
      <c r="B93" s="59" t="s">
        <v>88</v>
      </c>
      <c r="C93" s="60">
        <v>45383</v>
      </c>
      <c r="D93" s="59" t="s">
        <v>89</v>
      </c>
      <c r="E93" s="59" t="s">
        <v>90</v>
      </c>
      <c r="F93" s="59" t="s">
        <v>91</v>
      </c>
      <c r="H93" s="59" t="s">
        <v>92</v>
      </c>
      <c r="I93" s="55" t="str">
        <f>VLOOKUP(I91,B92:F99,3,FALSE)</f>
        <v>Transferencia</v>
      </c>
      <c r="M93" s="6"/>
      <c r="U93" s="7"/>
    </row>
    <row r="94" spans="2:21" ht="15.75" x14ac:dyDescent="0.25">
      <c r="B94" s="59" t="s">
        <v>93</v>
      </c>
      <c r="C94" s="60">
        <v>45383</v>
      </c>
      <c r="D94" s="59" t="s">
        <v>94</v>
      </c>
      <c r="E94" s="59" t="s">
        <v>95</v>
      </c>
      <c r="F94" s="59" t="s">
        <v>96</v>
      </c>
      <c r="H94" s="59" t="s">
        <v>97</v>
      </c>
      <c r="I94" s="55" t="str">
        <f>VLOOKUP(I91,B92:F99,4,FALSE)</f>
        <v>0201-1542-2000</v>
      </c>
      <c r="M94" s="6"/>
      <c r="U94" s="7"/>
    </row>
    <row r="95" spans="2:21" ht="15.75" x14ac:dyDescent="0.25">
      <c r="B95" s="59" t="s">
        <v>98</v>
      </c>
      <c r="C95" s="60">
        <v>45383</v>
      </c>
      <c r="D95" s="59" t="s">
        <v>84</v>
      </c>
      <c r="E95" s="59" t="s">
        <v>99</v>
      </c>
      <c r="F95" s="59" t="s">
        <v>100</v>
      </c>
      <c r="H95" s="59" t="s">
        <v>101</v>
      </c>
      <c r="I95" s="72">
        <f>VLOOKUP(I91,B92:F99,2,FALSE)</f>
        <v>45383</v>
      </c>
      <c r="M95" s="6"/>
      <c r="U95" s="7"/>
    </row>
    <row r="96" spans="2:21" ht="15.75" x14ac:dyDescent="0.25">
      <c r="B96" s="59" t="s">
        <v>102</v>
      </c>
      <c r="C96" s="60">
        <v>45383</v>
      </c>
      <c r="D96" s="59" t="s">
        <v>84</v>
      </c>
      <c r="E96" s="59" t="s">
        <v>103</v>
      </c>
      <c r="F96" s="59" t="s">
        <v>104</v>
      </c>
      <c r="M96" s="6"/>
      <c r="U96" s="7"/>
    </row>
    <row r="97" spans="2:21" ht="15.75" x14ac:dyDescent="0.25">
      <c r="B97" s="59" t="s">
        <v>105</v>
      </c>
      <c r="C97" s="60">
        <v>45383</v>
      </c>
      <c r="D97" s="59" t="s">
        <v>89</v>
      </c>
      <c r="E97" s="59" t="s">
        <v>106</v>
      </c>
      <c r="F97" s="59" t="s">
        <v>107</v>
      </c>
      <c r="M97" s="6"/>
      <c r="U97" s="7"/>
    </row>
    <row r="98" spans="2:21" ht="15.75" x14ac:dyDescent="0.25">
      <c r="B98" s="59" t="s">
        <v>82</v>
      </c>
      <c r="C98" s="60">
        <v>45383</v>
      </c>
      <c r="D98" s="59" t="s">
        <v>94</v>
      </c>
      <c r="E98" s="59" t="s">
        <v>108</v>
      </c>
      <c r="F98" s="59" t="s">
        <v>109</v>
      </c>
      <c r="M98" s="6"/>
      <c r="U98" s="7"/>
    </row>
    <row r="99" spans="2:21" ht="15.75" x14ac:dyDescent="0.25">
      <c r="B99" s="59" t="s">
        <v>110</v>
      </c>
      <c r="C99" s="60">
        <v>45383</v>
      </c>
      <c r="D99" s="59" t="s">
        <v>84</v>
      </c>
      <c r="E99" s="59" t="s">
        <v>111</v>
      </c>
      <c r="F99" s="59" t="s">
        <v>112</v>
      </c>
      <c r="M99" s="6"/>
      <c r="U99" s="7"/>
    </row>
    <row r="100" spans="2:21" x14ac:dyDescent="0.25">
      <c r="M100" s="6"/>
      <c r="U100" s="7"/>
    </row>
    <row r="101" spans="2:21" x14ac:dyDescent="0.25">
      <c r="M101" s="6"/>
      <c r="U101" s="7"/>
    </row>
    <row r="102" spans="2:21" x14ac:dyDescent="0.25">
      <c r="M102" s="6"/>
      <c r="U102" s="7"/>
    </row>
    <row r="103" spans="2:21" x14ac:dyDescent="0.25">
      <c r="M103" s="6"/>
      <c r="U103" s="7"/>
    </row>
    <row r="104" spans="2:21" ht="34.5" customHeight="1" x14ac:dyDescent="0.25">
      <c r="B104" s="2" t="s">
        <v>113</v>
      </c>
      <c r="C104" s="2"/>
      <c r="D104" s="2"/>
      <c r="E104" s="2"/>
      <c r="F104" s="2"/>
      <c r="G104" s="2"/>
      <c r="H104" s="2"/>
      <c r="I104" s="2"/>
      <c r="J104" s="2"/>
      <c r="K104" s="2"/>
      <c r="M104" s="6"/>
      <c r="U104" s="7"/>
    </row>
    <row r="105" spans="2:21" x14ac:dyDescent="0.25">
      <c r="M105" s="6"/>
      <c r="U105" s="7"/>
    </row>
    <row r="106" spans="2:21" ht="15.75" thickBot="1" x14ac:dyDescent="0.3">
      <c r="M106" s="6"/>
      <c r="U106" s="7"/>
    </row>
    <row r="107" spans="2:21" ht="15.75" thickBot="1" x14ac:dyDescent="0.3">
      <c r="B107" s="61" t="s">
        <v>114</v>
      </c>
      <c r="C107" s="62">
        <v>45852145</v>
      </c>
      <c r="D107" s="62">
        <v>45821452</v>
      </c>
      <c r="E107" s="62">
        <v>58632541</v>
      </c>
      <c r="F107" s="62">
        <v>4142522</v>
      </c>
      <c r="G107" s="62">
        <v>104521422</v>
      </c>
      <c r="I107" s="63" t="s">
        <v>114</v>
      </c>
      <c r="J107" s="64">
        <v>45852145</v>
      </c>
      <c r="M107" s="6"/>
      <c r="U107" s="7"/>
    </row>
    <row r="108" spans="2:21" x14ac:dyDescent="0.25">
      <c r="B108" s="61" t="s">
        <v>46</v>
      </c>
      <c r="C108" s="65" t="s">
        <v>115</v>
      </c>
      <c r="D108" s="65" t="s">
        <v>116</v>
      </c>
      <c r="E108" s="65" t="s">
        <v>117</v>
      </c>
      <c r="F108" s="65" t="s">
        <v>118</v>
      </c>
      <c r="G108" s="65" t="s">
        <v>119</v>
      </c>
      <c r="I108" s="61" t="s">
        <v>46</v>
      </c>
      <c r="J108" s="66" t="str">
        <f>HLOOKUP(J107,C107:G110,2,FALSE)</f>
        <v>Luis Iberico</v>
      </c>
      <c r="M108" s="6"/>
      <c r="U108" s="7"/>
    </row>
    <row r="109" spans="2:21" x14ac:dyDescent="0.25">
      <c r="B109" s="61" t="s">
        <v>120</v>
      </c>
      <c r="C109" s="62" t="s">
        <v>121</v>
      </c>
      <c r="D109" s="62" t="s">
        <v>121</v>
      </c>
      <c r="E109" s="62" t="s">
        <v>122</v>
      </c>
      <c r="F109" s="62" t="s">
        <v>121</v>
      </c>
      <c r="G109" s="62" t="s">
        <v>122</v>
      </c>
      <c r="I109" s="61" t="s">
        <v>120</v>
      </c>
      <c r="J109" s="67" t="str">
        <f>HLOOKUP(J107,C107:G110,3,FALSE)</f>
        <v>Hombre</v>
      </c>
      <c r="M109" s="6"/>
      <c r="U109" s="7"/>
    </row>
    <row r="110" spans="2:21" x14ac:dyDescent="0.25">
      <c r="B110" s="61" t="s">
        <v>123</v>
      </c>
      <c r="C110" s="65">
        <v>25</v>
      </c>
      <c r="D110" s="65">
        <v>26</v>
      </c>
      <c r="E110" s="65">
        <v>30</v>
      </c>
      <c r="F110" s="65">
        <v>21</v>
      </c>
      <c r="G110" s="65">
        <v>25</v>
      </c>
      <c r="I110" s="61" t="s">
        <v>123</v>
      </c>
      <c r="J110" s="67">
        <f>HLOOKUP(J107,C107:G110,4,FALSE)</f>
        <v>25</v>
      </c>
      <c r="M110" s="6"/>
      <c r="U110" s="7"/>
    </row>
    <row r="111" spans="2:21" x14ac:dyDescent="0.25">
      <c r="M111" s="6"/>
      <c r="U111" s="7"/>
    </row>
    <row r="112" spans="2:21" x14ac:dyDescent="0.25">
      <c r="M112" s="6"/>
      <c r="U112" s="7"/>
    </row>
    <row r="113" spans="13:21" x14ac:dyDescent="0.25">
      <c r="M113" s="6"/>
      <c r="U113" s="7"/>
    </row>
    <row r="114" spans="13:21" x14ac:dyDescent="0.25">
      <c r="M114" s="6"/>
      <c r="U114" s="7"/>
    </row>
    <row r="115" spans="13:21" x14ac:dyDescent="0.25">
      <c r="M115" s="6"/>
      <c r="U115" s="7"/>
    </row>
    <row r="116" spans="13:21" x14ac:dyDescent="0.25">
      <c r="M116" s="6"/>
      <c r="U116" s="7"/>
    </row>
    <row r="117" spans="13:21" x14ac:dyDescent="0.25">
      <c r="M117" s="6"/>
      <c r="U117" s="7"/>
    </row>
    <row r="118" spans="13:21" x14ac:dyDescent="0.25">
      <c r="M118" s="6"/>
      <c r="U118" s="7"/>
    </row>
    <row r="119" spans="13:21" x14ac:dyDescent="0.25">
      <c r="M119" s="6"/>
      <c r="U119" s="7"/>
    </row>
    <row r="120" spans="13:21" x14ac:dyDescent="0.25">
      <c r="M120" s="6"/>
      <c r="U120" s="7"/>
    </row>
    <row r="121" spans="13:21" x14ac:dyDescent="0.25">
      <c r="M121" s="6"/>
      <c r="U121" s="7"/>
    </row>
    <row r="122" spans="13:21" x14ac:dyDescent="0.25">
      <c r="M122" s="6"/>
      <c r="U122" s="7"/>
    </row>
    <row r="123" spans="13:21" x14ac:dyDescent="0.25">
      <c r="M123" s="6"/>
      <c r="U123" s="7"/>
    </row>
    <row r="124" spans="13:21" x14ac:dyDescent="0.25">
      <c r="M124" s="6"/>
      <c r="U124" s="7"/>
    </row>
    <row r="125" spans="13:21" x14ac:dyDescent="0.25">
      <c r="M125" s="6"/>
      <c r="U125" s="7"/>
    </row>
    <row r="126" spans="13:21" x14ac:dyDescent="0.25">
      <c r="M126" s="6"/>
      <c r="U126" s="7"/>
    </row>
    <row r="127" spans="13:21" x14ac:dyDescent="0.25">
      <c r="M127" s="6"/>
      <c r="U127" s="7"/>
    </row>
    <row r="128" spans="13:21" x14ac:dyDescent="0.25">
      <c r="M128" s="6"/>
      <c r="U128" s="7"/>
    </row>
    <row r="129" spans="13:21" x14ac:dyDescent="0.25">
      <c r="M129" s="6"/>
      <c r="U129" s="7"/>
    </row>
    <row r="130" spans="13:21" x14ac:dyDescent="0.25">
      <c r="M130" s="6"/>
      <c r="U130" s="7"/>
    </row>
    <row r="131" spans="13:21" x14ac:dyDescent="0.25">
      <c r="M131" s="6"/>
      <c r="U131" s="7"/>
    </row>
    <row r="132" spans="13:21" x14ac:dyDescent="0.25">
      <c r="M132" s="6"/>
      <c r="U132" s="7"/>
    </row>
    <row r="133" spans="13:21" x14ac:dyDescent="0.25">
      <c r="M133" s="6"/>
      <c r="U133" s="7"/>
    </row>
    <row r="134" spans="13:21" x14ac:dyDescent="0.25">
      <c r="M134" s="6"/>
      <c r="U134" s="7"/>
    </row>
    <row r="135" spans="13:21" x14ac:dyDescent="0.25">
      <c r="M135" s="6"/>
      <c r="U135" s="7"/>
    </row>
    <row r="136" spans="13:21" x14ac:dyDescent="0.25">
      <c r="M136" s="6"/>
      <c r="U136" s="7"/>
    </row>
    <row r="137" spans="13:21" x14ac:dyDescent="0.25">
      <c r="M137" s="6"/>
      <c r="U137" s="7"/>
    </row>
    <row r="138" spans="13:21" x14ac:dyDescent="0.25">
      <c r="M138" s="6"/>
      <c r="U138" s="7"/>
    </row>
    <row r="139" spans="13:21" x14ac:dyDescent="0.25">
      <c r="M139" s="6"/>
      <c r="U139" s="7"/>
    </row>
    <row r="140" spans="13:21" x14ac:dyDescent="0.25">
      <c r="M140" s="6"/>
      <c r="U140" s="7"/>
    </row>
    <row r="141" spans="13:21" x14ac:dyDescent="0.25">
      <c r="M141" s="6"/>
      <c r="U141" s="7"/>
    </row>
    <row r="142" spans="13:21" x14ac:dyDescent="0.25">
      <c r="M142" s="6"/>
      <c r="U142" s="7"/>
    </row>
    <row r="143" spans="13:21" x14ac:dyDescent="0.25">
      <c r="M143" s="6"/>
      <c r="U143" s="7"/>
    </row>
    <row r="144" spans="13:21" x14ac:dyDescent="0.25">
      <c r="M144" s="6"/>
      <c r="U144" s="7"/>
    </row>
    <row r="145" spans="13:21" x14ac:dyDescent="0.25">
      <c r="M145" s="6"/>
      <c r="U145" s="7"/>
    </row>
    <row r="146" spans="13:21" x14ac:dyDescent="0.25">
      <c r="M146" s="6"/>
      <c r="U146" s="7"/>
    </row>
    <row r="147" spans="13:21" x14ac:dyDescent="0.25">
      <c r="M147" s="6"/>
      <c r="U147" s="7"/>
    </row>
    <row r="148" spans="13:21" x14ac:dyDescent="0.25">
      <c r="M148" s="6"/>
      <c r="U148" s="7"/>
    </row>
    <row r="149" spans="13:21" x14ac:dyDescent="0.25">
      <c r="M149" s="6"/>
      <c r="U149" s="7"/>
    </row>
    <row r="150" spans="13:21" x14ac:dyDescent="0.25">
      <c r="M150" s="6"/>
      <c r="U150" s="7"/>
    </row>
    <row r="151" spans="13:21" x14ac:dyDescent="0.25">
      <c r="M151" s="6"/>
      <c r="U151" s="7"/>
    </row>
    <row r="152" spans="13:21" x14ac:dyDescent="0.25">
      <c r="M152" s="6"/>
      <c r="U152" s="7"/>
    </row>
    <row r="153" spans="13:21" x14ac:dyDescent="0.25">
      <c r="M153" s="6"/>
      <c r="U153" s="7"/>
    </row>
    <row r="154" spans="13:21" x14ac:dyDescent="0.25">
      <c r="M154" s="6"/>
      <c r="U154" s="7"/>
    </row>
    <row r="155" spans="13:21" x14ac:dyDescent="0.25">
      <c r="M155" s="6"/>
      <c r="U155" s="7"/>
    </row>
    <row r="156" spans="13:21" x14ac:dyDescent="0.25">
      <c r="M156" s="6"/>
      <c r="U156" s="7"/>
    </row>
    <row r="157" spans="13:21" x14ac:dyDescent="0.25">
      <c r="M157" s="6"/>
      <c r="U157" s="7"/>
    </row>
    <row r="158" spans="13:21" x14ac:dyDescent="0.25">
      <c r="M158" s="6"/>
      <c r="U158" s="7"/>
    </row>
    <row r="159" spans="13:21" x14ac:dyDescent="0.25">
      <c r="M159" s="6"/>
      <c r="U159" s="7"/>
    </row>
    <row r="160" spans="13:21" x14ac:dyDescent="0.25">
      <c r="M160" s="6"/>
      <c r="U160" s="7"/>
    </row>
    <row r="161" spans="13:21" x14ac:dyDescent="0.25">
      <c r="M161" s="6"/>
      <c r="U161" s="7"/>
    </row>
    <row r="162" spans="13:21" x14ac:dyDescent="0.25">
      <c r="M162" s="6"/>
      <c r="U162" s="7"/>
    </row>
    <row r="163" spans="13:21" x14ac:dyDescent="0.25">
      <c r="M163" s="6"/>
      <c r="U163" s="7"/>
    </row>
    <row r="164" spans="13:21" x14ac:dyDescent="0.25">
      <c r="M164" s="6"/>
      <c r="U164" s="7"/>
    </row>
    <row r="165" spans="13:21" x14ac:dyDescent="0.25">
      <c r="M165" s="6"/>
      <c r="U165" s="7"/>
    </row>
    <row r="166" spans="13:21" x14ac:dyDescent="0.25">
      <c r="M166" s="6"/>
      <c r="U166" s="7"/>
    </row>
    <row r="167" spans="13:21" x14ac:dyDescent="0.25">
      <c r="M167" s="6"/>
      <c r="U167" s="7"/>
    </row>
    <row r="168" spans="13:21" x14ac:dyDescent="0.25">
      <c r="M168" s="6"/>
      <c r="U168" s="7"/>
    </row>
    <row r="169" spans="13:21" x14ac:dyDescent="0.25">
      <c r="M169" s="6"/>
      <c r="U169" s="7"/>
    </row>
    <row r="170" spans="13:21" x14ac:dyDescent="0.25">
      <c r="M170" s="6"/>
      <c r="U170" s="7"/>
    </row>
    <row r="171" spans="13:21" x14ac:dyDescent="0.25">
      <c r="M171" s="6"/>
      <c r="U171" s="7"/>
    </row>
    <row r="172" spans="13:21" x14ac:dyDescent="0.25">
      <c r="M172" s="6"/>
      <c r="U172" s="7"/>
    </row>
    <row r="173" spans="13:21" x14ac:dyDescent="0.25">
      <c r="M173" s="6"/>
      <c r="U173" s="7"/>
    </row>
    <row r="174" spans="13:21" x14ac:dyDescent="0.25">
      <c r="M174" s="6"/>
      <c r="U174" s="7"/>
    </row>
    <row r="175" spans="13:21" x14ac:dyDescent="0.25">
      <c r="M175" s="6"/>
      <c r="U175" s="7"/>
    </row>
    <row r="176" spans="13:21" x14ac:dyDescent="0.25">
      <c r="M176" s="6"/>
      <c r="U176" s="7"/>
    </row>
    <row r="177" spans="13:21" x14ac:dyDescent="0.25">
      <c r="M177" s="6"/>
      <c r="U177" s="7"/>
    </row>
    <row r="178" spans="13:21" x14ac:dyDescent="0.25">
      <c r="M178" s="6"/>
      <c r="U178" s="7"/>
    </row>
    <row r="179" spans="13:21" x14ac:dyDescent="0.25">
      <c r="M179" s="6"/>
      <c r="U179" s="7"/>
    </row>
    <row r="180" spans="13:21" x14ac:dyDescent="0.25">
      <c r="M180" s="6"/>
      <c r="U180" s="7"/>
    </row>
    <row r="181" spans="13:21" x14ac:dyDescent="0.25">
      <c r="M181" s="6"/>
      <c r="U181" s="7"/>
    </row>
    <row r="182" spans="13:21" x14ac:dyDescent="0.25">
      <c r="M182" s="6"/>
      <c r="U182" s="7"/>
    </row>
    <row r="183" spans="13:21" x14ac:dyDescent="0.25">
      <c r="M183" s="6"/>
      <c r="U183" s="7"/>
    </row>
    <row r="184" spans="13:21" x14ac:dyDescent="0.25">
      <c r="M184" s="6"/>
      <c r="U184" s="7"/>
    </row>
    <row r="185" spans="13:21" x14ac:dyDescent="0.25">
      <c r="M185" s="6"/>
      <c r="U185" s="7"/>
    </row>
    <row r="186" spans="13:21" x14ac:dyDescent="0.25">
      <c r="M186" s="6"/>
      <c r="U186" s="7"/>
    </row>
    <row r="187" spans="13:21" x14ac:dyDescent="0.25">
      <c r="M187" s="6"/>
      <c r="U187" s="7"/>
    </row>
    <row r="188" spans="13:21" x14ac:dyDescent="0.25">
      <c r="M188" s="6"/>
      <c r="U188" s="7"/>
    </row>
    <row r="189" spans="13:21" x14ac:dyDescent="0.25">
      <c r="M189" s="6"/>
      <c r="U189" s="7"/>
    </row>
    <row r="190" spans="13:21" x14ac:dyDescent="0.25">
      <c r="M190" s="6"/>
      <c r="U190" s="7"/>
    </row>
    <row r="191" spans="13:21" x14ac:dyDescent="0.25">
      <c r="M191" s="6"/>
      <c r="U191" s="7"/>
    </row>
    <row r="192" spans="13:21" x14ac:dyDescent="0.25">
      <c r="M192" s="6"/>
      <c r="U192" s="7"/>
    </row>
    <row r="193" spans="13:21" x14ac:dyDescent="0.25">
      <c r="M193" s="6"/>
      <c r="U193" s="7"/>
    </row>
    <row r="194" spans="13:21" x14ac:dyDescent="0.25">
      <c r="M194" s="6"/>
      <c r="U194" s="7"/>
    </row>
    <row r="195" spans="13:21" x14ac:dyDescent="0.25">
      <c r="M195" s="6"/>
      <c r="U195" s="7"/>
    </row>
    <row r="196" spans="13:21" x14ac:dyDescent="0.25">
      <c r="M196" s="6"/>
      <c r="U196" s="7"/>
    </row>
    <row r="197" spans="13:21" x14ac:dyDescent="0.25">
      <c r="M197" s="6"/>
      <c r="U197" s="7"/>
    </row>
    <row r="198" spans="13:21" x14ac:dyDescent="0.25">
      <c r="M198" s="6"/>
      <c r="U198" s="7"/>
    </row>
    <row r="199" spans="13:21" x14ac:dyDescent="0.25">
      <c r="M199" s="6"/>
      <c r="U199" s="7"/>
    </row>
    <row r="200" spans="13:21" x14ac:dyDescent="0.25">
      <c r="M200" s="6"/>
      <c r="U200" s="7"/>
    </row>
    <row r="201" spans="13:21" x14ac:dyDescent="0.25">
      <c r="M201" s="6"/>
      <c r="U201" s="7"/>
    </row>
    <row r="202" spans="13:21" x14ac:dyDescent="0.25">
      <c r="M202" s="6"/>
      <c r="U202" s="7"/>
    </row>
    <row r="203" spans="13:21" x14ac:dyDescent="0.25">
      <c r="M203" s="6"/>
      <c r="U203" s="7"/>
    </row>
    <row r="204" spans="13:21" x14ac:dyDescent="0.25">
      <c r="M204" s="6"/>
      <c r="U204" s="7"/>
    </row>
    <row r="205" spans="13:21" x14ac:dyDescent="0.25">
      <c r="M205" s="6"/>
      <c r="U205" s="7"/>
    </row>
    <row r="206" spans="13:21" x14ac:dyDescent="0.25">
      <c r="M206" s="6"/>
      <c r="U206" s="7"/>
    </row>
    <row r="207" spans="13:21" x14ac:dyDescent="0.25">
      <c r="M207" s="6"/>
      <c r="U207" s="7"/>
    </row>
    <row r="208" spans="13:21" x14ac:dyDescent="0.25">
      <c r="M208" s="6"/>
      <c r="U208" s="7"/>
    </row>
    <row r="209" spans="13:21" x14ac:dyDescent="0.25">
      <c r="M209" s="6"/>
      <c r="U209" s="7"/>
    </row>
    <row r="210" spans="13:21" x14ac:dyDescent="0.25">
      <c r="M210" s="6"/>
      <c r="U210" s="7"/>
    </row>
    <row r="211" spans="13:21" x14ac:dyDescent="0.25">
      <c r="M211" s="6"/>
      <c r="U211" s="7"/>
    </row>
    <row r="212" spans="13:21" x14ac:dyDescent="0.25">
      <c r="M212" s="6"/>
      <c r="U212" s="7"/>
    </row>
    <row r="213" spans="13:21" x14ac:dyDescent="0.25">
      <c r="M213" s="6"/>
      <c r="U213" s="7"/>
    </row>
    <row r="214" spans="13:21" x14ac:dyDescent="0.25">
      <c r="M214" s="6"/>
      <c r="U214" s="7"/>
    </row>
    <row r="215" spans="13:21" x14ac:dyDescent="0.25">
      <c r="M215" s="6"/>
      <c r="U215" s="7"/>
    </row>
    <row r="216" spans="13:21" x14ac:dyDescent="0.25">
      <c r="M216" s="6"/>
      <c r="U216" s="7"/>
    </row>
    <row r="217" spans="13:21" x14ac:dyDescent="0.25">
      <c r="M217" s="6"/>
      <c r="U217" s="7"/>
    </row>
    <row r="218" spans="13:21" x14ac:dyDescent="0.25">
      <c r="M218" s="6"/>
      <c r="U218" s="7"/>
    </row>
    <row r="219" spans="13:21" x14ac:dyDescent="0.25">
      <c r="M219" s="6"/>
      <c r="U219" s="7"/>
    </row>
    <row r="220" spans="13:21" x14ac:dyDescent="0.25">
      <c r="M220" s="6"/>
      <c r="U220" s="7"/>
    </row>
    <row r="221" spans="13:21" x14ac:dyDescent="0.25">
      <c r="M221" s="6"/>
      <c r="U221" s="7"/>
    </row>
    <row r="222" spans="13:21" x14ac:dyDescent="0.25">
      <c r="M222" s="6"/>
      <c r="U222" s="7"/>
    </row>
    <row r="223" spans="13:21" x14ac:dyDescent="0.25">
      <c r="M223" s="6"/>
      <c r="U223" s="7"/>
    </row>
    <row r="224" spans="13:21" x14ac:dyDescent="0.25">
      <c r="M224" s="6"/>
      <c r="U224" s="7"/>
    </row>
    <row r="225" spans="13:21" x14ac:dyDescent="0.25">
      <c r="M225" s="6"/>
      <c r="U225" s="7"/>
    </row>
    <row r="226" spans="13:21" x14ac:dyDescent="0.25">
      <c r="M226" s="6"/>
      <c r="U226" s="7"/>
    </row>
    <row r="227" spans="13:21" x14ac:dyDescent="0.25">
      <c r="M227" s="6"/>
      <c r="U227" s="7"/>
    </row>
    <row r="228" spans="13:21" x14ac:dyDescent="0.25">
      <c r="M228" s="6"/>
      <c r="U228" s="7"/>
    </row>
    <row r="229" spans="13:21" x14ac:dyDescent="0.25">
      <c r="M229" s="6"/>
      <c r="U229" s="7"/>
    </row>
    <row r="230" spans="13:21" x14ac:dyDescent="0.25">
      <c r="M230" s="6"/>
      <c r="U230" s="7"/>
    </row>
    <row r="231" spans="13:21" x14ac:dyDescent="0.25">
      <c r="M231" s="6"/>
      <c r="U231" s="7"/>
    </row>
    <row r="232" spans="13:21" x14ac:dyDescent="0.25">
      <c r="M232" s="6"/>
      <c r="U232" s="7"/>
    </row>
    <row r="233" spans="13:21" x14ac:dyDescent="0.25">
      <c r="M233" s="6"/>
      <c r="U233" s="7"/>
    </row>
    <row r="234" spans="13:21" x14ac:dyDescent="0.25">
      <c r="M234" s="6"/>
      <c r="U234" s="7"/>
    </row>
    <row r="235" spans="13:21" x14ac:dyDescent="0.25">
      <c r="M235" s="6"/>
      <c r="U235" s="7"/>
    </row>
    <row r="236" spans="13:21" x14ac:dyDescent="0.25">
      <c r="M236" s="6"/>
      <c r="U236" s="7"/>
    </row>
    <row r="237" spans="13:21" x14ac:dyDescent="0.25">
      <c r="M237" s="6"/>
      <c r="U237" s="7"/>
    </row>
    <row r="238" spans="13:21" x14ac:dyDescent="0.25">
      <c r="M238" s="6"/>
      <c r="U238" s="7"/>
    </row>
    <row r="239" spans="13:21" x14ac:dyDescent="0.25">
      <c r="M239" s="6"/>
      <c r="U239" s="7"/>
    </row>
    <row r="240" spans="13:21" x14ac:dyDescent="0.25">
      <c r="M240" s="6"/>
      <c r="U240" s="7"/>
    </row>
    <row r="241" spans="13:21" x14ac:dyDescent="0.25">
      <c r="M241" s="6"/>
      <c r="U241" s="7"/>
    </row>
    <row r="242" spans="13:21" x14ac:dyDescent="0.25">
      <c r="M242" s="6"/>
      <c r="U242" s="7"/>
    </row>
    <row r="243" spans="13:21" x14ac:dyDescent="0.25">
      <c r="M243" s="6"/>
      <c r="U243" s="7"/>
    </row>
    <row r="244" spans="13:21" x14ac:dyDescent="0.25">
      <c r="M244" s="6"/>
      <c r="U244" s="7"/>
    </row>
    <row r="245" spans="13:21" x14ac:dyDescent="0.25">
      <c r="M245" s="6"/>
      <c r="U245" s="7"/>
    </row>
    <row r="246" spans="13:21" x14ac:dyDescent="0.25">
      <c r="M246" s="6"/>
      <c r="U246" s="7"/>
    </row>
    <row r="247" spans="13:21" x14ac:dyDescent="0.25">
      <c r="M247" s="6"/>
      <c r="U247" s="7"/>
    </row>
    <row r="248" spans="13:21" x14ac:dyDescent="0.25">
      <c r="M248" s="6"/>
      <c r="U248" s="7"/>
    </row>
    <row r="249" spans="13:21" x14ac:dyDescent="0.25">
      <c r="M249" s="6"/>
      <c r="U249" s="7"/>
    </row>
    <row r="250" spans="13:21" x14ac:dyDescent="0.25">
      <c r="M250" s="6"/>
      <c r="U250" s="7"/>
    </row>
    <row r="251" spans="13:21" x14ac:dyDescent="0.25">
      <c r="M251" s="6"/>
      <c r="U251" s="7"/>
    </row>
    <row r="252" spans="13:21" x14ac:dyDescent="0.25">
      <c r="M252" s="6"/>
      <c r="U252" s="7"/>
    </row>
    <row r="253" spans="13:21" x14ac:dyDescent="0.25">
      <c r="M253" s="6"/>
      <c r="U253" s="7"/>
    </row>
    <row r="254" spans="13:21" x14ac:dyDescent="0.25">
      <c r="M254" s="6"/>
      <c r="U254" s="7"/>
    </row>
    <row r="255" spans="13:21" x14ac:dyDescent="0.25">
      <c r="M255" s="6"/>
      <c r="U255" s="7"/>
    </row>
    <row r="256" spans="13:21" x14ac:dyDescent="0.25">
      <c r="M256" s="6"/>
      <c r="U256" s="7"/>
    </row>
    <row r="257" spans="13:21" x14ac:dyDescent="0.25">
      <c r="M257" s="6"/>
      <c r="U257" s="7"/>
    </row>
    <row r="258" spans="13:21" x14ac:dyDescent="0.25">
      <c r="M258" s="6"/>
      <c r="U258" s="7"/>
    </row>
    <row r="259" spans="13:21" x14ac:dyDescent="0.25">
      <c r="M259" s="6"/>
      <c r="U259" s="7"/>
    </row>
    <row r="260" spans="13:21" x14ac:dyDescent="0.25">
      <c r="M260" s="6"/>
      <c r="U260" s="7"/>
    </row>
    <row r="261" spans="13:21" x14ac:dyDescent="0.25">
      <c r="M261" s="6"/>
      <c r="U261" s="7"/>
    </row>
    <row r="262" spans="13:21" x14ac:dyDescent="0.25">
      <c r="M262" s="6"/>
      <c r="U262" s="7"/>
    </row>
    <row r="263" spans="13:21" x14ac:dyDescent="0.25">
      <c r="M263" s="6"/>
      <c r="U263" s="7"/>
    </row>
    <row r="264" spans="13:21" x14ac:dyDescent="0.25">
      <c r="M264" s="6"/>
      <c r="U264" s="7"/>
    </row>
    <row r="265" spans="13:21" x14ac:dyDescent="0.25">
      <c r="M265" s="6"/>
      <c r="U265" s="7"/>
    </row>
    <row r="266" spans="13:21" x14ac:dyDescent="0.25">
      <c r="M266" s="6"/>
      <c r="U266" s="7"/>
    </row>
    <row r="267" spans="13:21" x14ac:dyDescent="0.25">
      <c r="M267" s="6"/>
      <c r="U267" s="7"/>
    </row>
    <row r="268" spans="13:21" x14ac:dyDescent="0.25">
      <c r="M268" s="6"/>
      <c r="U268" s="7"/>
    </row>
    <row r="269" spans="13:21" x14ac:dyDescent="0.25">
      <c r="M269" s="6"/>
      <c r="U269" s="7"/>
    </row>
    <row r="270" spans="13:21" x14ac:dyDescent="0.25">
      <c r="M270" s="6"/>
      <c r="U270" s="7"/>
    </row>
    <row r="271" spans="13:21" x14ac:dyDescent="0.25">
      <c r="M271" s="6"/>
      <c r="U271" s="7"/>
    </row>
    <row r="272" spans="13:21" x14ac:dyDescent="0.25">
      <c r="M272" s="6"/>
      <c r="U272" s="7"/>
    </row>
    <row r="273" spans="13:21" x14ac:dyDescent="0.25">
      <c r="M273" s="6"/>
      <c r="U273" s="7"/>
    </row>
    <row r="274" spans="13:21" x14ac:dyDescent="0.25">
      <c r="M274" s="6"/>
      <c r="U274" s="7"/>
    </row>
    <row r="275" spans="13:21" x14ac:dyDescent="0.25">
      <c r="M275" s="6"/>
      <c r="U275" s="7"/>
    </row>
    <row r="276" spans="13:21" x14ac:dyDescent="0.25">
      <c r="M276" s="6"/>
      <c r="U276" s="7"/>
    </row>
    <row r="277" spans="13:21" x14ac:dyDescent="0.25">
      <c r="M277" s="6"/>
      <c r="U277" s="7"/>
    </row>
    <row r="278" spans="13:21" x14ac:dyDescent="0.25">
      <c r="M278" s="6"/>
      <c r="U278" s="7"/>
    </row>
    <row r="279" spans="13:21" x14ac:dyDescent="0.25">
      <c r="M279" s="6"/>
      <c r="U279" s="7"/>
    </row>
    <row r="280" spans="13:21" x14ac:dyDescent="0.25">
      <c r="M280" s="6"/>
      <c r="U280" s="7"/>
    </row>
    <row r="281" spans="13:21" x14ac:dyDescent="0.25">
      <c r="M281" s="6"/>
      <c r="U281" s="7"/>
    </row>
    <row r="282" spans="13:21" x14ac:dyDescent="0.25">
      <c r="M282" s="6"/>
      <c r="U282" s="7"/>
    </row>
    <row r="283" spans="13:21" x14ac:dyDescent="0.25">
      <c r="M283" s="6"/>
      <c r="U283" s="7"/>
    </row>
    <row r="284" spans="13:21" x14ac:dyDescent="0.25">
      <c r="M284" s="6"/>
      <c r="U284" s="7"/>
    </row>
    <row r="285" spans="13:21" x14ac:dyDescent="0.25">
      <c r="M285" s="6"/>
      <c r="U285" s="7"/>
    </row>
    <row r="286" spans="13:21" x14ac:dyDescent="0.25">
      <c r="M286" s="6"/>
      <c r="U286" s="7"/>
    </row>
    <row r="287" spans="13:21" x14ac:dyDescent="0.25">
      <c r="M287" s="6"/>
      <c r="U287" s="7"/>
    </row>
    <row r="288" spans="13:21" x14ac:dyDescent="0.25">
      <c r="M288" s="6"/>
      <c r="U288" s="7"/>
    </row>
    <row r="289" spans="13:21" ht="15.75" thickBot="1" x14ac:dyDescent="0.3">
      <c r="M289" s="68"/>
      <c r="N289" s="69"/>
      <c r="O289" s="69"/>
      <c r="P289" s="69"/>
      <c r="Q289" s="69"/>
      <c r="R289" s="69"/>
      <c r="S289" s="69"/>
      <c r="T289" s="69"/>
      <c r="U289" s="70"/>
    </row>
  </sheetData>
  <mergeCells count="4">
    <mergeCell ref="B15:H15"/>
    <mergeCell ref="B16:H16"/>
    <mergeCell ref="B17:H17"/>
    <mergeCell ref="B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Araya</dc:creator>
  <cp:lastModifiedBy>Hernan Araya</cp:lastModifiedBy>
  <dcterms:created xsi:type="dcterms:W3CDTF">2015-06-05T18:19:34Z</dcterms:created>
  <dcterms:modified xsi:type="dcterms:W3CDTF">2023-11-01T21:57:16Z</dcterms:modified>
</cp:coreProperties>
</file>