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0BF0227B-BE43-430A-9347-56DFDA4D5F86}" xr6:coauthVersionLast="43" xr6:coauthVersionMax="43" xr10:uidLastSave="{00000000-0000-0000-0000-000000000000}"/>
  <bookViews>
    <workbookView xWindow="-120" yWindow="-120" windowWidth="29040" windowHeight="15840" xr2:uid="{CF3EC270-673E-4C63-9CCE-0B91219AFD35}"/>
  </bookViews>
  <sheets>
    <sheet name="vehicledyn" sheetId="1" r:id="rId1"/>
    <sheet name="engine" sheetId="2" r:id="rId2"/>
    <sheet name="gear" sheetId="3" r:id="rId3"/>
    <sheet name="electric" sheetId="4" r:id="rId4"/>
    <sheet name="motor_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" i="1"/>
  <c r="B16" i="1" l="1"/>
  <c r="B17" i="1" s="1"/>
  <c r="B20" i="1" s="1"/>
  <c r="B22" i="1" s="1"/>
  <c r="C4" i="5" l="1"/>
  <c r="D4" i="5"/>
  <c r="E4" i="5"/>
  <c r="L4" i="5"/>
  <c r="M4" i="5"/>
  <c r="C5" i="5"/>
  <c r="I5" i="5"/>
  <c r="J5" i="5"/>
  <c r="C6" i="5"/>
  <c r="F6" i="5"/>
  <c r="G6" i="5"/>
  <c r="C7" i="5"/>
  <c r="D7" i="5"/>
  <c r="K7" i="5"/>
  <c r="L7" i="5"/>
  <c r="C8" i="5"/>
  <c r="G8" i="5"/>
  <c r="H8" i="5"/>
  <c r="I8" i="5"/>
  <c r="C9" i="5"/>
  <c r="D9" i="5"/>
  <c r="E9" i="5"/>
  <c r="F9" i="5"/>
  <c r="L9" i="5"/>
  <c r="M9" i="5"/>
  <c r="C10" i="5"/>
  <c r="I10" i="5"/>
  <c r="J10" i="5"/>
  <c r="K10" i="5"/>
  <c r="C11" i="5"/>
  <c r="F11" i="5"/>
  <c r="G11" i="5"/>
  <c r="H11" i="5"/>
  <c r="C12" i="5"/>
  <c r="D12" i="5"/>
  <c r="E12" i="5"/>
  <c r="K12" i="5"/>
  <c r="L12" i="5"/>
  <c r="M12" i="5"/>
  <c r="C13" i="5"/>
  <c r="H13" i="5"/>
  <c r="I13" i="5"/>
  <c r="J13" i="5"/>
  <c r="C14" i="5"/>
  <c r="E14" i="5"/>
  <c r="F14" i="5"/>
  <c r="G14" i="5"/>
  <c r="M14" i="5"/>
  <c r="C15" i="5"/>
  <c r="D15" i="5"/>
  <c r="J15" i="5"/>
  <c r="K15" i="5"/>
  <c r="L15" i="5"/>
  <c r="C16" i="5"/>
  <c r="G16" i="5"/>
  <c r="H16" i="5"/>
  <c r="I16" i="5"/>
  <c r="C17" i="5"/>
  <c r="D17" i="5"/>
  <c r="E17" i="5"/>
  <c r="F17" i="5"/>
  <c r="L17" i="5"/>
  <c r="M17" i="5"/>
  <c r="C18" i="5"/>
  <c r="I18" i="5"/>
  <c r="J18" i="5"/>
  <c r="K18" i="5"/>
  <c r="C19" i="5"/>
  <c r="F19" i="5"/>
  <c r="G19" i="5"/>
  <c r="H19" i="5"/>
  <c r="C20" i="5"/>
  <c r="D20" i="5"/>
  <c r="E20" i="5"/>
  <c r="K20" i="5"/>
  <c r="L20" i="5"/>
  <c r="M20" i="5"/>
  <c r="C21" i="5"/>
  <c r="H21" i="5"/>
  <c r="I21" i="5"/>
  <c r="J21" i="5"/>
  <c r="C22" i="5"/>
  <c r="E22" i="5"/>
  <c r="F22" i="5"/>
  <c r="G22" i="5"/>
  <c r="M22" i="5"/>
  <c r="C23" i="5"/>
  <c r="D23" i="5"/>
  <c r="E23" i="5"/>
  <c r="G23" i="5"/>
  <c r="J23" i="5"/>
  <c r="K23" i="5"/>
  <c r="L23" i="5"/>
  <c r="M23" i="5"/>
  <c r="D3" i="5"/>
  <c r="E3" i="5"/>
  <c r="F3" i="5"/>
  <c r="G3" i="5"/>
  <c r="H3" i="5"/>
  <c r="I3" i="5"/>
  <c r="J3" i="5"/>
  <c r="K3" i="5"/>
  <c r="L3" i="5"/>
  <c r="M3" i="5"/>
  <c r="C3" i="5"/>
  <c r="A24" i="5"/>
  <c r="K4" i="5" s="1"/>
  <c r="I23" i="5" l="1"/>
  <c r="L22" i="5"/>
  <c r="D22" i="5"/>
  <c r="G21" i="5"/>
  <c r="J20" i="5"/>
  <c r="M19" i="5"/>
  <c r="E19" i="5"/>
  <c r="H18" i="5"/>
  <c r="K17" i="5"/>
  <c r="F16" i="5"/>
  <c r="I15" i="5"/>
  <c r="L14" i="5"/>
  <c r="D14" i="5"/>
  <c r="G13" i="5"/>
  <c r="J12" i="5"/>
  <c r="M11" i="5"/>
  <c r="E11" i="5"/>
  <c r="H10" i="5"/>
  <c r="K9" i="5"/>
  <c r="F8" i="5"/>
  <c r="I7" i="5"/>
  <c r="L6" i="5"/>
  <c r="D6" i="5"/>
  <c r="G5" i="5"/>
  <c r="J4" i="5"/>
  <c r="H23" i="5"/>
  <c r="K22" i="5"/>
  <c r="F21" i="5"/>
  <c r="I20" i="5"/>
  <c r="L19" i="5"/>
  <c r="D19" i="5"/>
  <c r="G18" i="5"/>
  <c r="J17" i="5"/>
  <c r="M16" i="5"/>
  <c r="E16" i="5"/>
  <c r="H15" i="5"/>
  <c r="K14" i="5"/>
  <c r="F13" i="5"/>
  <c r="I12" i="5"/>
  <c r="L11" i="5"/>
  <c r="D11" i="5"/>
  <c r="G10" i="5"/>
  <c r="J9" i="5"/>
  <c r="M8" i="5"/>
  <c r="E8" i="5"/>
  <c r="H7" i="5"/>
  <c r="K6" i="5"/>
  <c r="F5" i="5"/>
  <c r="I4" i="5"/>
  <c r="J22" i="5"/>
  <c r="M21" i="5"/>
  <c r="E21" i="5"/>
  <c r="H20" i="5"/>
  <c r="K19" i="5"/>
  <c r="F18" i="5"/>
  <c r="I17" i="5"/>
  <c r="L16" i="5"/>
  <c r="D16" i="5"/>
  <c r="G15" i="5"/>
  <c r="J14" i="5"/>
  <c r="M13" i="5"/>
  <c r="E13" i="5"/>
  <c r="H12" i="5"/>
  <c r="K11" i="5"/>
  <c r="F10" i="5"/>
  <c r="I9" i="5"/>
  <c r="L8" i="5"/>
  <c r="D8" i="5"/>
  <c r="G7" i="5"/>
  <c r="J6" i="5"/>
  <c r="M5" i="5"/>
  <c r="E5" i="5"/>
  <c r="H4" i="5"/>
  <c r="F23" i="5"/>
  <c r="I22" i="5"/>
  <c r="L21" i="5"/>
  <c r="D21" i="5"/>
  <c r="G20" i="5"/>
  <c r="J19" i="5"/>
  <c r="M18" i="5"/>
  <c r="E18" i="5"/>
  <c r="H17" i="5"/>
  <c r="K16" i="5"/>
  <c r="F15" i="5"/>
  <c r="I14" i="5"/>
  <c r="L13" i="5"/>
  <c r="D13" i="5"/>
  <c r="G12" i="5"/>
  <c r="J11" i="5"/>
  <c r="M10" i="5"/>
  <c r="E10" i="5"/>
  <c r="H9" i="5"/>
  <c r="K8" i="5"/>
  <c r="F7" i="5"/>
  <c r="I6" i="5"/>
  <c r="L5" i="5"/>
  <c r="D5" i="5"/>
  <c r="G4" i="5"/>
  <c r="H22" i="5"/>
  <c r="K21" i="5"/>
  <c r="F20" i="5"/>
  <c r="I19" i="5"/>
  <c r="L18" i="5"/>
  <c r="D18" i="5"/>
  <c r="G17" i="5"/>
  <c r="J16" i="5"/>
  <c r="M15" i="5"/>
  <c r="E15" i="5"/>
  <c r="H14" i="5"/>
  <c r="K13" i="5"/>
  <c r="F12" i="5"/>
  <c r="I11" i="5"/>
  <c r="L10" i="5"/>
  <c r="D10" i="5"/>
  <c r="G9" i="5"/>
  <c r="J8" i="5"/>
  <c r="M7" i="5"/>
  <c r="E7" i="5"/>
  <c r="H6" i="5"/>
  <c r="K5" i="5"/>
  <c r="F4" i="5"/>
  <c r="J7" i="5"/>
  <c r="M6" i="5"/>
  <c r="E6" i="5"/>
  <c r="H5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<sst xmlns="http://schemas.openxmlformats.org/spreadsheetml/2006/main" count="63" uniqueCount="53">
  <si>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</si>
  <si>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</si>
  <si>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</si>
  <si>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</si>
  <si>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</si>
  <si>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</si>
  <si>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</si>
  <si>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</si>
  <si>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</si>
  <si>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</si>
  <si>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</si>
  <si>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</si>
  <si>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</si>
  <si>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</si>
  <si>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</si>
  <si>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</si>
  <si>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</si>
  <si>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</si>
  <si>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</si>
  <si>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</si>
  <si>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</si>
  <si>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</si>
  <si>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</si>
  <si>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</si>
  <si>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</si>
  <si>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</si>
  <si>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</si>
  <si>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</si>
  <si>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</si>
  <si>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</si>
  <si>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</si>
  <si>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</si>
  <si>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</si>
  <si>
    <t>Motor</t>
  </si>
  <si>
    <t>Extant</t>
  </si>
  <si>
    <t>Gear ratio</t>
  </si>
  <si>
    <t>Front</t>
  </si>
  <si>
    <t>Rear</t>
  </si>
  <si>
    <t>Side</t>
  </si>
  <si>
    <t>GB</t>
  </si>
  <si>
    <t>Controller eff</t>
  </si>
  <si>
    <t>Battery eff</t>
  </si>
  <si>
    <t>Supercap eff</t>
  </si>
  <si>
    <t>Voltage</t>
  </si>
  <si>
    <t>Nm</t>
  </si>
  <si>
    <t>J/ lap</t>
  </si>
  <si>
    <t>J/kg</t>
  </si>
  <si>
    <t>kg/lap</t>
  </si>
  <si>
    <t>laps</t>
  </si>
  <si>
    <t>safety factor</t>
  </si>
  <si>
    <t>total fuel kg</t>
  </si>
  <si>
    <t>density</t>
  </si>
  <si>
    <t>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</si>
</sst>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24"/>
  <sheetViews>
    <sheetView tabSelected="1" workbookViewId="0">
      <selection activeCell="K2" sqref="K2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-1.3</v>
      </c>
      <c r="E2">
        <v>0.68640045570419461</v>
      </c>
      <c r="F2">
        <v>9.7470381870124832E-3</v>
      </c>
      <c r="G2">
        <v>0.3031743948271628</v>
      </c>
      <c r="H2">
        <f>16.9/9.8</f>
        <v>1.7244897959183672</v>
      </c>
      <c r="I2">
        <v>0.11238811074397902</v>
      </c>
      <c r="J2">
        <v>0.54479926923590116</v>
      </c>
      <c r="K2">
        <v>0.34213450873849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  <row r="15" spans="1:19" x14ac:dyDescent="0.25">
      <c r="A15" t="s">
        <v>45</v>
      </c>
      <c r="B15">
        <v>13366250.3155</v>
      </c>
    </row>
    <row r="16" spans="1:19" x14ac:dyDescent="0.25">
      <c r="A16" t="s">
        <v>46</v>
      </c>
      <c r="B16">
        <f>B11*1000000</f>
        <v>50400000</v>
      </c>
    </row>
    <row r="17" spans="1:8" x14ac:dyDescent="0.25">
      <c r="A17" t="s">
        <v>47</v>
      </c>
      <c r="B17">
        <f>B15/B16</f>
        <v>0.26520337927579368</v>
      </c>
    </row>
    <row r="18" spans="1:8" x14ac:dyDescent="0.25">
      <c r="A18" t="s">
        <v>48</v>
      </c>
      <c r="B18">
        <v>12</v>
      </c>
    </row>
    <row r="19" spans="1:8" x14ac:dyDescent="0.25">
      <c r="A19" t="s">
        <v>49</v>
      </c>
      <c r="B19">
        <v>1.5</v>
      </c>
    </row>
    <row r="20" spans="1:8" x14ac:dyDescent="0.25">
      <c r="A20" t="s">
        <v>50</v>
      </c>
      <c r="B20">
        <f>B19*B18*B17</f>
        <v>4.773660826964286</v>
      </c>
    </row>
    <row r="21" spans="1:8" x14ac:dyDescent="0.25">
      <c r="A21" t="s">
        <v>51</v>
      </c>
      <c r="B21">
        <v>0.51</v>
      </c>
    </row>
    <row r="22" spans="1:8" x14ac:dyDescent="0.25">
      <c r="A22" t="s">
        <v>52</v>
      </c>
      <c r="B22">
        <f>B20/B21</f>
        <v>9.3601192685574226</v>
      </c>
    </row>
    <row r="24" spans="1:8" x14ac:dyDescent="0.25">
      <c r="G24">
        <v>1.2</v>
      </c>
      <c r="H24">
        <f>K2+(G24-H2)*((G2-K2)/(D2-H2))</f>
        <v>0.33537826766209927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>
      <selection activeCell="F25" sqref="F25"/>
    </sheetView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D2" sqref="D2:D7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3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609F-7666-4A88-A97E-AB1246BF196B}">
  <dimension ref="A1:G4"/>
  <sheetViews>
    <sheetView workbookViewId="0">
      <selection activeCell="C3" sqref="C3"/>
    </sheetView>
  </sheetViews>
  <sheetFormatPr defaultRowHeight="15" x14ac:dyDescent="0.25"/>
  <cols>
    <col min="3" max="3" width="9.7109375" bestFit="1" customWidth="1"/>
    <col min="4" max="4" width="13.140625" bestFit="1" customWidth="1"/>
    <col min="5" max="5" width="10.42578125" bestFit="1" customWidth="1"/>
    <col min="6" max="6" width="12.140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36</v>
      </c>
      <c r="B2">
        <v>1</v>
      </c>
      <c r="C2">
        <v>1</v>
      </c>
      <c r="D2">
        <v>0.9</v>
      </c>
      <c r="E2">
        <v>0.95</v>
      </c>
      <c r="F2">
        <v>0.95</v>
      </c>
      <c r="G2">
        <v>144</v>
      </c>
    </row>
    <row r="3" spans="1:7" x14ac:dyDescent="0.25">
      <c r="A3" t="s">
        <v>37</v>
      </c>
      <c r="B3">
        <v>0</v>
      </c>
      <c r="C3" t="s">
        <v>39</v>
      </c>
    </row>
    <row r="4" spans="1:7" x14ac:dyDescent="0.25">
      <c r="A4" t="s">
        <v>38</v>
      </c>
      <c r="B4">
        <v>0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D2F8-8160-4EE2-93B6-DE261A756A83}">
  <dimension ref="A1:M24"/>
  <sheetViews>
    <sheetView workbookViewId="0">
      <selection activeCell="E24" sqref="E24"/>
    </sheetView>
  </sheetViews>
  <sheetFormatPr defaultRowHeight="15" x14ac:dyDescent="0.25"/>
  <sheetData>
    <row r="1" spans="1:13" x14ac:dyDescent="0.25">
      <c r="B1" t="s">
        <v>44</v>
      </c>
    </row>
    <row r="2" spans="1:13" x14ac:dyDescent="0.25">
      <c r="A2" t="s">
        <v>13</v>
      </c>
      <c r="C2">
        <v>0</v>
      </c>
      <c r="D2">
        <v>1000</v>
      </c>
      <c r="E2">
        <v>2000</v>
      </c>
      <c r="F2">
        <v>3000</v>
      </c>
      <c r="G2">
        <v>4000</v>
      </c>
      <c r="H2">
        <v>5000</v>
      </c>
      <c r="I2">
        <v>6000</v>
      </c>
      <c r="J2">
        <v>7000</v>
      </c>
      <c r="K2">
        <v>8000</v>
      </c>
      <c r="L2">
        <v>9000</v>
      </c>
      <c r="M2">
        <v>10000</v>
      </c>
    </row>
    <row r="3" spans="1:13" x14ac:dyDescent="0.25">
      <c r="B3">
        <v>0</v>
      </c>
      <c r="C3">
        <f>IF(C$2=0,0,IF($B3=0,0,IF($B3*(2*PI()*C$2/60)&gt;$A$24,0,0.9+(-0.2*(C$2/$M$2))+(0.07*($B3/$B$23)))))</f>
        <v>0</v>
      </c>
      <c r="D3">
        <f>IF(D$2=0,0,IF($B3=0,0,IF($B3*(2*PI()*D$2/60)&gt;$A$24,0,0.9+(-0.2*(D$2/$M$2))+(0.07*($B3/$B$23)))))</f>
        <v>0</v>
      </c>
      <c r="E3">
        <f>IF(E$2=0,0,IF($B3=0,0,IF($B3*(2*PI()*E$2/60)&gt;$A$24,0,0.9+(-0.2*(E$2/$M$2))+(0.07*($B3/$B$23)))))</f>
        <v>0</v>
      </c>
      <c r="F3">
        <f>IF(F$2=0,0,IF($B3=0,0,IF($B3*(2*PI()*F$2/60)&gt;$A$24,0,0.9+(-0.2*(F$2/$M$2))+(0.07*($B3/$B$23)))))</f>
        <v>0</v>
      </c>
      <c r="G3">
        <f>IF(G$2=0,0,IF($B3=0,0,IF($B3*(2*PI()*G$2/60)&gt;$A$24,0,0.9+(-0.2*(G$2/$M$2))+(0.07*($B3/$B$23)))))</f>
        <v>0</v>
      </c>
      <c r="H3">
        <f>IF(H$2=0,0,IF($B3=0,0,IF($B3*(2*PI()*H$2/60)&gt;$A$24,0,0.9+(-0.2*(H$2/$M$2))+(0.07*($B3/$B$23)))))</f>
        <v>0</v>
      </c>
      <c r="I3">
        <f>IF(I$2=0,0,IF($B3=0,0,IF($B3*(2*PI()*I$2/60)&gt;$A$24,0,0.9+(-0.2*(I$2/$M$2))+(0.07*($B3/$B$23)))))</f>
        <v>0</v>
      </c>
      <c r="J3">
        <f>IF(J$2=0,0,IF($B3=0,0,IF($B3*(2*PI()*J$2/60)&gt;$A$24,0,0.9+(-0.2*(J$2/$M$2))+(0.07*($B3/$B$23)))))</f>
        <v>0</v>
      </c>
      <c r="K3">
        <f>IF(K$2=0,0,IF($B3=0,0,IF($B3*(2*PI()*K$2/60)&gt;$A$24,0,0.9+(-0.2*(K$2/$M$2))+(0.07*($B3/$B$23)))))</f>
        <v>0</v>
      </c>
      <c r="L3">
        <f>IF(L$2=0,0,IF($B3=0,0,IF($B3*(2*PI()*L$2/60)&gt;$A$24,0,0.9+(-0.2*(L$2/$M$2))+(0.07*($B3/$B$23)))))</f>
        <v>0</v>
      </c>
      <c r="M3">
        <f>IF(M$2=0,0,IF($B3=0,0,IF($B3*(2*PI()*M$2/60)&gt;$A$24,0,0.9+(-0.2*(M$2/$M$2))+(0.07*($B3/$B$23)))))</f>
        <v>0</v>
      </c>
    </row>
    <row r="4" spans="1:13" x14ac:dyDescent="0.25">
      <c r="B4">
        <v>5</v>
      </c>
      <c r="C4">
        <f>IF(C$2=0,0,IF($B4=0,0,IF($B4*(2*PI()*C$2/60)&gt;$A$24,0,0.9+(-0.2*(C$2/$M$2))+(0.07*($B4/$B$23)))))</f>
        <v>0</v>
      </c>
      <c r="D4">
        <f>IF(D$2=0,0,IF($B4=0,0,IF($B4*(2*PI()*D$2/60)&gt;$A$24,0,0.9+(-0.2*(D$2/$M$2))+(0.07*($B4/$B$23)))))</f>
        <v>0.88349999999999995</v>
      </c>
      <c r="E4">
        <f>IF(E$2=0,0,IF($B4=0,0,IF($B4*(2*PI()*E$2/60)&gt;$A$24,0,0.9+(-0.2*(E$2/$M$2))+(0.07*($B4/$B$23)))))</f>
        <v>0.86349999999999993</v>
      </c>
      <c r="F4">
        <f>IF(F$2=0,0,IF($B4=0,0,IF($B4*(2*PI()*F$2/60)&gt;$A$24,0,0.9+(-0.2*(F$2/$M$2))+(0.07*($B4/$B$23)))))</f>
        <v>0.84350000000000003</v>
      </c>
      <c r="G4">
        <f>IF(G$2=0,0,IF($B4=0,0,IF($B4*(2*PI()*G$2/60)&gt;$A$24,0,0.9+(-0.2*(G$2/$M$2))+(0.07*($B4/$B$23)))))</f>
        <v>0.82350000000000001</v>
      </c>
      <c r="H4">
        <f>IF(H$2=0,0,IF($B4=0,0,IF($B4*(2*PI()*H$2/60)&gt;$A$24,0,0.9+(-0.2*(H$2/$M$2))+(0.07*($B4/$B$23)))))</f>
        <v>0.80349999999999999</v>
      </c>
      <c r="I4">
        <f>IF(I$2=0,0,IF($B4=0,0,IF($B4*(2*PI()*I$2/60)&gt;$A$24,0,0.9+(-0.2*(I$2/$M$2))+(0.07*($B4/$B$23)))))</f>
        <v>0.78349999999999997</v>
      </c>
      <c r="J4">
        <f>IF(J$2=0,0,IF($B4=0,0,IF($B4*(2*PI()*J$2/60)&gt;$A$24,0,0.9+(-0.2*(J$2/$M$2))+(0.07*($B4/$B$23)))))</f>
        <v>0.76349999999999996</v>
      </c>
      <c r="K4">
        <f>IF(K$2=0,0,IF($B4=0,0,IF($B4*(2*PI()*K$2/60)&gt;$A$24,0,0.9+(-0.2*(K$2/$M$2))+(0.07*($B4/$B$23)))))</f>
        <v>0.74349999999999994</v>
      </c>
      <c r="L4">
        <f>IF(L$2=0,0,IF($B4=0,0,IF($B4*(2*PI()*L$2/60)&gt;$A$24,0,0.9+(-0.2*(L$2/$M$2))+(0.07*($B4/$B$23)))))</f>
        <v>0.72349999999999992</v>
      </c>
      <c r="M4">
        <f>IF(M$2=0,0,IF($B4=0,0,IF($B4*(2*PI()*M$2/60)&gt;$A$24,0,0.9+(-0.2*(M$2/$M$2))+(0.07*($B4/$B$23)))))</f>
        <v>0.7034999999999999</v>
      </c>
    </row>
    <row r="5" spans="1:13" x14ac:dyDescent="0.25">
      <c r="B5">
        <v>10</v>
      </c>
      <c r="C5">
        <f>IF(C$2=0,0,IF($B5=0,0,IF($B5*(2*PI()*C$2/60)&gt;$A$24,0,0.9+(-0.2*(C$2/$M$2))+(0.07*($B5/$B$23)))))</f>
        <v>0</v>
      </c>
      <c r="D5">
        <f>IF(D$2=0,0,IF($B5=0,0,IF($B5*(2*PI()*D$2/60)&gt;$A$24,0,0.9+(-0.2*(D$2/$M$2))+(0.07*($B5/$B$23)))))</f>
        <v>0.88700000000000001</v>
      </c>
      <c r="E5">
        <f>IF(E$2=0,0,IF($B5=0,0,IF($B5*(2*PI()*E$2/60)&gt;$A$24,0,0.9+(-0.2*(E$2/$M$2))+(0.07*($B5/$B$23)))))</f>
        <v>0.86699999999999999</v>
      </c>
      <c r="F5">
        <f>IF(F$2=0,0,IF($B5=0,0,IF($B5*(2*PI()*F$2/60)&gt;$A$24,0,0.9+(-0.2*(F$2/$M$2))+(0.07*($B5/$B$23)))))</f>
        <v>0.84700000000000009</v>
      </c>
      <c r="G5">
        <f>IF(G$2=0,0,IF($B5=0,0,IF($B5*(2*PI()*G$2/60)&gt;$A$24,0,0.9+(-0.2*(G$2/$M$2))+(0.07*($B5/$B$23)))))</f>
        <v>0.82700000000000007</v>
      </c>
      <c r="H5">
        <f>IF(H$2=0,0,IF($B5=0,0,IF($B5*(2*PI()*H$2/60)&gt;$A$24,0,0.9+(-0.2*(H$2/$M$2))+(0.07*($B5/$B$23)))))</f>
        <v>0.80700000000000005</v>
      </c>
      <c r="I5">
        <f>IF(I$2=0,0,IF($B5=0,0,IF($B5*(2*PI()*I$2/60)&gt;$A$24,0,0.9+(-0.2*(I$2/$M$2))+(0.07*($B5/$B$23)))))</f>
        <v>0.78700000000000003</v>
      </c>
      <c r="J5">
        <f>IF(J$2=0,0,IF($B5=0,0,IF($B5*(2*PI()*J$2/60)&gt;$A$24,0,0.9+(-0.2*(J$2/$M$2))+(0.07*($B5/$B$23)))))</f>
        <v>0.76700000000000002</v>
      </c>
      <c r="K5">
        <f>IF(K$2=0,0,IF($B5=0,0,IF($B5*(2*PI()*K$2/60)&gt;$A$24,0,0.9+(-0.2*(K$2/$M$2))+(0.07*($B5/$B$23)))))</f>
        <v>0.747</v>
      </c>
      <c r="L5">
        <f>IF(L$2=0,0,IF($B5=0,0,IF($B5*(2*PI()*L$2/60)&gt;$A$24,0,0.9+(-0.2*(L$2/$M$2))+(0.07*($B5/$B$23)))))</f>
        <v>0.72699999999999998</v>
      </c>
      <c r="M5">
        <f>IF(M$2=0,0,IF($B5=0,0,IF($B5*(2*PI()*M$2/60)&gt;$A$24,0,0.9+(-0.2*(M$2/$M$2))+(0.07*($B5/$B$23)))))</f>
        <v>0.70699999999999996</v>
      </c>
    </row>
    <row r="6" spans="1:13" x14ac:dyDescent="0.25">
      <c r="B6">
        <v>15</v>
      </c>
      <c r="C6">
        <f>IF(C$2=0,0,IF($B6=0,0,IF($B6*(2*PI()*C$2/60)&gt;$A$24,0,0.9+(-0.2*(C$2/$M$2))+(0.07*($B6/$B$23)))))</f>
        <v>0</v>
      </c>
      <c r="D6">
        <f>IF(D$2=0,0,IF($B6=0,0,IF($B6*(2*PI()*D$2/60)&gt;$A$24,0,0.9+(-0.2*(D$2/$M$2))+(0.07*($B6/$B$23)))))</f>
        <v>0.89049999999999996</v>
      </c>
      <c r="E6">
        <f>IF(E$2=0,0,IF($B6=0,0,IF($B6*(2*PI()*E$2/60)&gt;$A$24,0,0.9+(-0.2*(E$2/$M$2))+(0.07*($B6/$B$23)))))</f>
        <v>0.87049999999999994</v>
      </c>
      <c r="F6">
        <f>IF(F$2=0,0,IF($B6=0,0,IF($B6*(2*PI()*F$2/60)&gt;$A$24,0,0.9+(-0.2*(F$2/$M$2))+(0.07*($B6/$B$23)))))</f>
        <v>0.85050000000000003</v>
      </c>
      <c r="G6">
        <f>IF(G$2=0,0,IF($B6=0,0,IF($B6*(2*PI()*G$2/60)&gt;$A$24,0,0.9+(-0.2*(G$2/$M$2))+(0.07*($B6/$B$23)))))</f>
        <v>0.83050000000000002</v>
      </c>
      <c r="H6">
        <f>IF(H$2=0,0,IF($B6=0,0,IF($B6*(2*PI()*H$2/60)&gt;$A$24,0,0.9+(-0.2*(H$2/$M$2))+(0.07*($B6/$B$23)))))</f>
        <v>0.8105</v>
      </c>
      <c r="I6">
        <f>IF(I$2=0,0,IF($B6=0,0,IF($B6*(2*PI()*I$2/60)&gt;$A$24,0,0.9+(-0.2*(I$2/$M$2))+(0.07*($B6/$B$23)))))</f>
        <v>0.79049999999999998</v>
      </c>
      <c r="J6">
        <f>IF(J$2=0,0,IF($B6=0,0,IF($B6*(2*PI()*J$2/60)&gt;$A$24,0,0.9+(-0.2*(J$2/$M$2))+(0.07*($B6/$B$23)))))</f>
        <v>0.77049999999999996</v>
      </c>
      <c r="K6">
        <f>IF(K$2=0,0,IF($B6=0,0,IF($B6*(2*PI()*K$2/60)&gt;$A$24,0,0.9+(-0.2*(K$2/$M$2))+(0.07*($B6/$B$23)))))</f>
        <v>0.75049999999999994</v>
      </c>
      <c r="L6">
        <f>IF(L$2=0,0,IF($B6=0,0,IF($B6*(2*PI()*L$2/60)&gt;$A$24,0,0.9+(-0.2*(L$2/$M$2))+(0.07*($B6/$B$23)))))</f>
        <v>0.73049999999999993</v>
      </c>
      <c r="M6">
        <f>IF(M$2=0,0,IF($B6=0,0,IF($B6*(2*PI()*M$2/60)&gt;$A$24,0,0.9+(-0.2*(M$2/$M$2))+(0.07*($B6/$B$23)))))</f>
        <v>0.71049999999999991</v>
      </c>
    </row>
    <row r="7" spans="1:13" x14ac:dyDescent="0.25">
      <c r="B7">
        <v>20</v>
      </c>
      <c r="C7">
        <f>IF(C$2=0,0,IF($B7=0,0,IF($B7*(2*PI()*C$2/60)&gt;$A$24,0,0.9+(-0.2*(C$2/$M$2))+(0.07*($B7/$B$23)))))</f>
        <v>0</v>
      </c>
      <c r="D7">
        <f>IF(D$2=0,0,IF($B7=0,0,IF($B7*(2*PI()*D$2/60)&gt;$A$24,0,0.9+(-0.2*(D$2/$M$2))+(0.07*($B7/$B$23)))))</f>
        <v>0.89400000000000002</v>
      </c>
      <c r="E7">
        <f>IF(E$2=0,0,IF($B7=0,0,IF($B7*(2*PI()*E$2/60)&gt;$A$24,0,0.9+(-0.2*(E$2/$M$2))+(0.07*($B7/$B$23)))))</f>
        <v>0.874</v>
      </c>
      <c r="F7">
        <f>IF(F$2=0,0,IF($B7=0,0,IF($B7*(2*PI()*F$2/60)&gt;$A$24,0,0.9+(-0.2*(F$2/$M$2))+(0.07*($B7/$B$23)))))</f>
        <v>0.85400000000000009</v>
      </c>
      <c r="G7">
        <f>IF(G$2=0,0,IF($B7=0,0,IF($B7*(2*PI()*G$2/60)&gt;$A$24,0,0.9+(-0.2*(G$2/$M$2))+(0.07*($B7/$B$23)))))</f>
        <v>0.83400000000000007</v>
      </c>
      <c r="H7">
        <f>IF(H$2=0,0,IF($B7=0,0,IF($B7*(2*PI()*H$2/60)&gt;$A$24,0,0.9+(-0.2*(H$2/$M$2))+(0.07*($B7/$B$23)))))</f>
        <v>0.81400000000000006</v>
      </c>
      <c r="I7">
        <f>IF(I$2=0,0,IF($B7=0,0,IF($B7*(2*PI()*I$2/60)&gt;$A$24,0,0.9+(-0.2*(I$2/$M$2))+(0.07*($B7/$B$23)))))</f>
        <v>0.79400000000000004</v>
      </c>
      <c r="J7">
        <f>IF(J$2=0,0,IF($B7=0,0,IF($B7*(2*PI()*J$2/60)&gt;$A$24,0,0.9+(-0.2*(J$2/$M$2))+(0.07*($B7/$B$23)))))</f>
        <v>0.77400000000000002</v>
      </c>
      <c r="K7">
        <f>IF(K$2=0,0,IF($B7=0,0,IF($B7*(2*PI()*K$2/60)&gt;$A$24,0,0.9+(-0.2*(K$2/$M$2))+(0.07*($B7/$B$23)))))</f>
        <v>0.754</v>
      </c>
      <c r="L7">
        <f>IF(L$2=0,0,IF($B7=0,0,IF($B7*(2*PI()*L$2/60)&gt;$A$24,0,0.9+(-0.2*(L$2/$M$2))+(0.07*($B7/$B$23)))))</f>
        <v>0.73399999999999999</v>
      </c>
      <c r="M7">
        <f>IF(M$2=0,0,IF($B7=0,0,IF($B7*(2*PI()*M$2/60)&gt;$A$24,0,0.9+(-0.2*(M$2/$M$2))+(0.07*($B7/$B$23)))))</f>
        <v>0.71399999999999997</v>
      </c>
    </row>
    <row r="8" spans="1:13" x14ac:dyDescent="0.25">
      <c r="B8">
        <v>25</v>
      </c>
      <c r="C8">
        <f>IF(C$2=0,0,IF($B8=0,0,IF($B8*(2*PI()*C$2/60)&gt;$A$24,0,0.9+(-0.2*(C$2/$M$2))+(0.07*($B8/$B$23)))))</f>
        <v>0</v>
      </c>
      <c r="D8">
        <f>IF(D$2=0,0,IF($B8=0,0,IF($B8*(2*PI()*D$2/60)&gt;$A$24,0,0.9+(-0.2*(D$2/$M$2))+(0.07*($B8/$B$23)))))</f>
        <v>0.89749999999999996</v>
      </c>
      <c r="E8">
        <f>IF(E$2=0,0,IF($B8=0,0,IF($B8*(2*PI()*E$2/60)&gt;$A$24,0,0.9+(-0.2*(E$2/$M$2))+(0.07*($B8/$B$23)))))</f>
        <v>0.87749999999999995</v>
      </c>
      <c r="F8">
        <f>IF(F$2=0,0,IF($B8=0,0,IF($B8*(2*PI()*F$2/60)&gt;$A$24,0,0.9+(-0.2*(F$2/$M$2))+(0.07*($B8/$B$23)))))</f>
        <v>0.85750000000000004</v>
      </c>
      <c r="G8">
        <f>IF(G$2=0,0,IF($B8=0,0,IF($B8*(2*PI()*G$2/60)&gt;$A$24,0,0.9+(-0.2*(G$2/$M$2))+(0.07*($B8/$B$23)))))</f>
        <v>0.83750000000000002</v>
      </c>
      <c r="H8">
        <f>IF(H$2=0,0,IF($B8=0,0,IF($B8*(2*PI()*H$2/60)&gt;$A$24,0,0.9+(-0.2*(H$2/$M$2))+(0.07*($B8/$B$23)))))</f>
        <v>0.8175</v>
      </c>
      <c r="I8">
        <f>IF(I$2=0,0,IF($B8=0,0,IF($B8*(2*PI()*I$2/60)&gt;$A$24,0,0.9+(-0.2*(I$2/$M$2))+(0.07*($B8/$B$23)))))</f>
        <v>0.79749999999999999</v>
      </c>
      <c r="J8">
        <f>IF(J$2=0,0,IF($B8=0,0,IF($B8*(2*PI()*J$2/60)&gt;$A$24,0,0.9+(-0.2*(J$2/$M$2))+(0.07*($B8/$B$23)))))</f>
        <v>0.77749999999999997</v>
      </c>
      <c r="K8">
        <f>IF(K$2=0,0,IF($B8=0,0,IF($B8*(2*PI()*K$2/60)&gt;$A$24,0,0.9+(-0.2*(K$2/$M$2))+(0.07*($B8/$B$23)))))</f>
        <v>0.75749999999999995</v>
      </c>
      <c r="L8">
        <f>IF(L$2=0,0,IF($B8=0,0,IF($B8*(2*PI()*L$2/60)&gt;$A$24,0,0.9+(-0.2*(L$2/$M$2))+(0.07*($B8/$B$23)))))</f>
        <v>0.73749999999999993</v>
      </c>
      <c r="M8">
        <f>IF(M$2=0,0,IF($B8=0,0,IF($B8*(2*PI()*M$2/60)&gt;$A$24,0,0.9+(-0.2*(M$2/$M$2))+(0.07*($B8/$B$23)))))</f>
        <v>0.71749999999999992</v>
      </c>
    </row>
    <row r="9" spans="1:13" x14ac:dyDescent="0.25">
      <c r="B9">
        <v>30</v>
      </c>
      <c r="C9">
        <f>IF(C$2=0,0,IF($B9=0,0,IF($B9*(2*PI()*C$2/60)&gt;$A$24,0,0.9+(-0.2*(C$2/$M$2))+(0.07*($B9/$B$23)))))</f>
        <v>0</v>
      </c>
      <c r="D9">
        <f>IF(D$2=0,0,IF($B9=0,0,IF($B9*(2*PI()*D$2/60)&gt;$A$24,0,0.9+(-0.2*(D$2/$M$2))+(0.07*($B9/$B$23)))))</f>
        <v>0.90100000000000002</v>
      </c>
      <c r="E9">
        <f>IF(E$2=0,0,IF($B9=0,0,IF($B9*(2*PI()*E$2/60)&gt;$A$24,0,0.9+(-0.2*(E$2/$M$2))+(0.07*($B9/$B$23)))))</f>
        <v>0.88100000000000001</v>
      </c>
      <c r="F9">
        <f>IF(F$2=0,0,IF($B9=0,0,IF($B9*(2*PI()*F$2/60)&gt;$A$24,0,0.9+(-0.2*(F$2/$M$2))+(0.07*($B9/$B$23)))))</f>
        <v>0.8610000000000001</v>
      </c>
      <c r="G9">
        <f>IF(G$2=0,0,IF($B9=0,0,IF($B9*(2*PI()*G$2/60)&gt;$A$24,0,0.9+(-0.2*(G$2/$M$2))+(0.07*($B9/$B$23)))))</f>
        <v>0.84100000000000008</v>
      </c>
      <c r="H9">
        <f>IF(H$2=0,0,IF($B9=0,0,IF($B9*(2*PI()*H$2/60)&gt;$A$24,0,0.9+(-0.2*(H$2/$M$2))+(0.07*($B9/$B$23)))))</f>
        <v>0.82100000000000006</v>
      </c>
      <c r="I9">
        <f>IF(I$2=0,0,IF($B9=0,0,IF($B9*(2*PI()*I$2/60)&gt;$A$24,0,0.9+(-0.2*(I$2/$M$2))+(0.07*($B9/$B$23)))))</f>
        <v>0.80100000000000005</v>
      </c>
      <c r="J9">
        <f>IF(J$2=0,0,IF($B9=0,0,IF($B9*(2*PI()*J$2/60)&gt;$A$24,0,0.9+(-0.2*(J$2/$M$2))+(0.07*($B9/$B$23)))))</f>
        <v>0.78100000000000003</v>
      </c>
      <c r="K9">
        <f>IF(K$2=0,0,IF($B9=0,0,IF($B9*(2*PI()*K$2/60)&gt;$A$24,0,0.9+(-0.2*(K$2/$M$2))+(0.07*($B9/$B$23)))))</f>
        <v>0.76100000000000001</v>
      </c>
      <c r="L9">
        <f>IF(L$2=0,0,IF($B9=0,0,IF($B9*(2*PI()*L$2/60)&gt;$A$24,0,0.9+(-0.2*(L$2/$M$2))+(0.07*($B9/$B$23)))))</f>
        <v>0.74099999999999999</v>
      </c>
      <c r="M9">
        <f>IF(M$2=0,0,IF($B9=0,0,IF($B9*(2*PI()*M$2/60)&gt;$A$24,0,0.9+(-0.2*(M$2/$M$2))+(0.07*($B9/$B$23)))))</f>
        <v>0.72099999999999997</v>
      </c>
    </row>
    <row r="10" spans="1:13" x14ac:dyDescent="0.25">
      <c r="B10">
        <v>35</v>
      </c>
      <c r="C10">
        <f>IF(C$2=0,0,IF($B10=0,0,IF($B10*(2*PI()*C$2/60)&gt;$A$24,0,0.9+(-0.2*(C$2/$M$2))+(0.07*($B10/$B$23)))))</f>
        <v>0</v>
      </c>
      <c r="D10">
        <f>IF(D$2=0,0,IF($B10=0,0,IF($B10*(2*PI()*D$2/60)&gt;$A$24,0,0.9+(-0.2*(D$2/$M$2))+(0.07*($B10/$B$23)))))</f>
        <v>0.90449999999999997</v>
      </c>
      <c r="E10">
        <f>IF(E$2=0,0,IF($B10=0,0,IF($B10*(2*PI()*E$2/60)&gt;$A$24,0,0.9+(-0.2*(E$2/$M$2))+(0.07*($B10/$B$23)))))</f>
        <v>0.88449999999999995</v>
      </c>
      <c r="F10">
        <f>IF(F$2=0,0,IF($B10=0,0,IF($B10*(2*PI()*F$2/60)&gt;$A$24,0,0.9+(-0.2*(F$2/$M$2))+(0.07*($B10/$B$23)))))</f>
        <v>0.86450000000000005</v>
      </c>
      <c r="G10">
        <f>IF(G$2=0,0,IF($B10=0,0,IF($B10*(2*PI()*G$2/60)&gt;$A$24,0,0.9+(-0.2*(G$2/$M$2))+(0.07*($B10/$B$23)))))</f>
        <v>0.84450000000000003</v>
      </c>
      <c r="H10">
        <f>IF(H$2=0,0,IF($B10=0,0,IF($B10*(2*PI()*H$2/60)&gt;$A$24,0,0.9+(-0.2*(H$2/$M$2))+(0.07*($B10/$B$23)))))</f>
        <v>0.82450000000000001</v>
      </c>
      <c r="I10">
        <f>IF(I$2=0,0,IF($B10=0,0,IF($B10*(2*PI()*I$2/60)&gt;$A$24,0,0.9+(-0.2*(I$2/$M$2))+(0.07*($B10/$B$23)))))</f>
        <v>0.80449999999999999</v>
      </c>
      <c r="J10">
        <f>IF(J$2=0,0,IF($B10=0,0,IF($B10*(2*PI()*J$2/60)&gt;$A$24,0,0.9+(-0.2*(J$2/$M$2))+(0.07*($B10/$B$23)))))</f>
        <v>0.78449999999999998</v>
      </c>
      <c r="K10">
        <f>IF(K$2=0,0,IF($B10=0,0,IF($B10*(2*PI()*K$2/60)&gt;$A$24,0,0.9+(-0.2*(K$2/$M$2))+(0.07*($B10/$B$23)))))</f>
        <v>0.76449999999999996</v>
      </c>
      <c r="L10">
        <f>IF(L$2=0,0,IF($B10=0,0,IF($B10*(2*PI()*L$2/60)&gt;$A$24,0,0.9+(-0.2*(L$2/$M$2))+(0.07*($B10/$B$23)))))</f>
        <v>0.74449999999999994</v>
      </c>
      <c r="M10">
        <f>IF(M$2=0,0,IF($B10=0,0,IF($B10*(2*PI()*M$2/60)&gt;$A$24,0,0.9+(-0.2*(M$2/$M$2))+(0.07*($B10/$B$23)))))</f>
        <v>0.72449999999999992</v>
      </c>
    </row>
    <row r="11" spans="1:13" x14ac:dyDescent="0.25">
      <c r="B11">
        <v>40</v>
      </c>
      <c r="C11">
        <f>IF(C$2=0,0,IF($B11=0,0,IF($B11*(2*PI()*C$2/60)&gt;$A$24,0,0.9+(-0.2*(C$2/$M$2))+(0.07*($B11/$B$23)))))</f>
        <v>0</v>
      </c>
      <c r="D11">
        <f>IF(D$2=0,0,IF($B11=0,0,IF($B11*(2*PI()*D$2/60)&gt;$A$24,0,0.9+(-0.2*(D$2/$M$2))+(0.07*($B11/$B$23)))))</f>
        <v>0.90800000000000003</v>
      </c>
      <c r="E11">
        <f>IF(E$2=0,0,IF($B11=0,0,IF($B11*(2*PI()*E$2/60)&gt;$A$24,0,0.9+(-0.2*(E$2/$M$2))+(0.07*($B11/$B$23)))))</f>
        <v>0.88800000000000001</v>
      </c>
      <c r="F11">
        <f>IF(F$2=0,0,IF($B11=0,0,IF($B11*(2*PI()*F$2/60)&gt;$A$24,0,0.9+(-0.2*(F$2/$M$2))+(0.07*($B11/$B$23)))))</f>
        <v>0.8680000000000001</v>
      </c>
      <c r="G11">
        <f>IF(G$2=0,0,IF($B11=0,0,IF($B11*(2*PI()*G$2/60)&gt;$A$24,0,0.9+(-0.2*(G$2/$M$2))+(0.07*($B11/$B$23)))))</f>
        <v>0.84800000000000009</v>
      </c>
      <c r="H11">
        <f>IF(H$2=0,0,IF($B11=0,0,IF($B11*(2*PI()*H$2/60)&gt;$A$24,0,0.9+(-0.2*(H$2/$M$2))+(0.07*($B11/$B$23)))))</f>
        <v>0.82800000000000007</v>
      </c>
      <c r="I11">
        <f>IF(I$2=0,0,IF($B11=0,0,IF($B11*(2*PI()*I$2/60)&gt;$A$24,0,0.9+(-0.2*(I$2/$M$2))+(0.07*($B11/$B$23)))))</f>
        <v>0.80800000000000005</v>
      </c>
      <c r="J11">
        <f>IF(J$2=0,0,IF($B11=0,0,IF($B11*(2*PI()*J$2/60)&gt;$A$24,0,0.9+(-0.2*(J$2/$M$2))+(0.07*($B11/$B$23)))))</f>
        <v>0.78800000000000003</v>
      </c>
      <c r="K11">
        <f>IF(K$2=0,0,IF($B11=0,0,IF($B11*(2*PI()*K$2/60)&gt;$A$24,0,0.9+(-0.2*(K$2/$M$2))+(0.07*($B11/$B$23)))))</f>
        <v>0.76800000000000002</v>
      </c>
      <c r="L11">
        <f>IF(L$2=0,0,IF($B11=0,0,IF($B11*(2*PI()*L$2/60)&gt;$A$24,0,0.9+(-0.2*(L$2/$M$2))+(0.07*($B11/$B$23)))))</f>
        <v>0.748</v>
      </c>
      <c r="M11">
        <f>IF(M$2=0,0,IF($B11=0,0,IF($B11*(2*PI()*M$2/60)&gt;$A$24,0,0.9+(-0.2*(M$2/$M$2))+(0.07*($B11/$B$23)))))</f>
        <v>0.72799999999999998</v>
      </c>
    </row>
    <row r="12" spans="1:13" x14ac:dyDescent="0.25">
      <c r="B12">
        <v>45</v>
      </c>
      <c r="C12">
        <f>IF(C$2=0,0,IF($B12=0,0,IF($B12*(2*PI()*C$2/60)&gt;$A$24,0,0.9+(-0.2*(C$2/$M$2))+(0.07*($B12/$B$23)))))</f>
        <v>0</v>
      </c>
      <c r="D12">
        <f>IF(D$2=0,0,IF($B12=0,0,IF($B12*(2*PI()*D$2/60)&gt;$A$24,0,0.9+(-0.2*(D$2/$M$2))+(0.07*($B12/$B$23)))))</f>
        <v>0.91149999999999998</v>
      </c>
      <c r="E12">
        <f>IF(E$2=0,0,IF($B12=0,0,IF($B12*(2*PI()*E$2/60)&gt;$A$24,0,0.9+(-0.2*(E$2/$M$2))+(0.07*($B12/$B$23)))))</f>
        <v>0.89149999999999996</v>
      </c>
      <c r="F12">
        <f>IF(F$2=0,0,IF($B12=0,0,IF($B12*(2*PI()*F$2/60)&gt;$A$24,0,0.9+(-0.2*(F$2/$M$2))+(0.07*($B12/$B$23)))))</f>
        <v>0.87150000000000005</v>
      </c>
      <c r="G12">
        <f>IF(G$2=0,0,IF($B12=0,0,IF($B12*(2*PI()*G$2/60)&gt;$A$24,0,0.9+(-0.2*(G$2/$M$2))+(0.07*($B12/$B$23)))))</f>
        <v>0.85150000000000003</v>
      </c>
      <c r="H12">
        <f>IF(H$2=0,0,IF($B12=0,0,IF($B12*(2*PI()*H$2/60)&gt;$A$24,0,0.9+(-0.2*(H$2/$M$2))+(0.07*($B12/$B$23)))))</f>
        <v>0.83150000000000002</v>
      </c>
      <c r="I12">
        <f>IF(I$2=0,0,IF($B12=0,0,IF($B12*(2*PI()*I$2/60)&gt;$A$24,0,0.9+(-0.2*(I$2/$M$2))+(0.07*($B12/$B$23)))))</f>
        <v>0.8115</v>
      </c>
      <c r="J12">
        <f>IF(J$2=0,0,IF($B12=0,0,IF($B12*(2*PI()*J$2/60)&gt;$A$24,0,0.9+(-0.2*(J$2/$M$2))+(0.07*($B12/$B$23)))))</f>
        <v>0.79149999999999998</v>
      </c>
      <c r="K12">
        <f>IF(K$2=0,0,IF($B12=0,0,IF($B12*(2*PI()*K$2/60)&gt;$A$24,0,0.9+(-0.2*(K$2/$M$2))+(0.07*($B12/$B$23)))))</f>
        <v>0.77149999999999996</v>
      </c>
      <c r="L12">
        <f>IF(L$2=0,0,IF($B12=0,0,IF($B12*(2*PI()*L$2/60)&gt;$A$24,0,0.9+(-0.2*(L$2/$M$2))+(0.07*($B12/$B$23)))))</f>
        <v>0</v>
      </c>
      <c r="M12">
        <f>IF(M$2=0,0,IF($B12=0,0,IF($B12*(2*PI()*M$2/60)&gt;$A$24,0,0.9+(-0.2*(M$2/$M$2))+(0.07*($B12/$B$23)))))</f>
        <v>0</v>
      </c>
    </row>
    <row r="13" spans="1:13" x14ac:dyDescent="0.25">
      <c r="B13">
        <v>50</v>
      </c>
      <c r="C13">
        <f>IF(C$2=0,0,IF($B13=0,0,IF($B13*(2*PI()*C$2/60)&gt;$A$24,0,0.9+(-0.2*(C$2/$M$2))+(0.07*($B13/$B$23)))))</f>
        <v>0</v>
      </c>
      <c r="D13">
        <f>IF(D$2=0,0,IF($B13=0,0,IF($B13*(2*PI()*D$2/60)&gt;$A$24,0,0.9+(-0.2*(D$2/$M$2))+(0.07*($B13/$B$23)))))</f>
        <v>0.91500000000000004</v>
      </c>
      <c r="E13">
        <f>IF(E$2=0,0,IF($B13=0,0,IF($B13*(2*PI()*E$2/60)&gt;$A$24,0,0.9+(-0.2*(E$2/$M$2))+(0.07*($B13/$B$23)))))</f>
        <v>0.89500000000000002</v>
      </c>
      <c r="F13">
        <f>IF(F$2=0,0,IF($B13=0,0,IF($B13*(2*PI()*F$2/60)&gt;$A$24,0,0.9+(-0.2*(F$2/$M$2))+(0.07*($B13/$B$23)))))</f>
        <v>0.87500000000000011</v>
      </c>
      <c r="G13">
        <f>IF(G$2=0,0,IF($B13=0,0,IF($B13*(2*PI()*G$2/60)&gt;$A$24,0,0.9+(-0.2*(G$2/$M$2))+(0.07*($B13/$B$23)))))</f>
        <v>0.85500000000000009</v>
      </c>
      <c r="H13">
        <f>IF(H$2=0,0,IF($B13=0,0,IF($B13*(2*PI()*H$2/60)&gt;$A$24,0,0.9+(-0.2*(H$2/$M$2))+(0.07*($B13/$B$23)))))</f>
        <v>0.83500000000000008</v>
      </c>
      <c r="I13">
        <f>IF(I$2=0,0,IF($B13=0,0,IF($B13*(2*PI()*I$2/60)&gt;$A$24,0,0.9+(-0.2*(I$2/$M$2))+(0.07*($B13/$B$23)))))</f>
        <v>0.81500000000000006</v>
      </c>
      <c r="J13">
        <f>IF(J$2=0,0,IF($B13=0,0,IF($B13*(2*PI()*J$2/60)&gt;$A$24,0,0.9+(-0.2*(J$2/$M$2))+(0.07*($B13/$B$23)))))</f>
        <v>0.79500000000000004</v>
      </c>
      <c r="K13">
        <f>IF(K$2=0,0,IF($B13=0,0,IF($B13*(2*PI()*K$2/60)&gt;$A$24,0,0.9+(-0.2*(K$2/$M$2))+(0.07*($B13/$B$23)))))</f>
        <v>0.77500000000000002</v>
      </c>
      <c r="L13">
        <f>IF(L$2=0,0,IF($B13=0,0,IF($B13*(2*PI()*L$2/60)&gt;$A$24,0,0.9+(-0.2*(L$2/$M$2))+(0.07*($B13/$B$23)))))</f>
        <v>0</v>
      </c>
      <c r="M13">
        <f>IF(M$2=0,0,IF($B13=0,0,IF($B13*(2*PI()*M$2/60)&gt;$A$24,0,0.9+(-0.2*(M$2/$M$2))+(0.07*($B13/$B$23)))))</f>
        <v>0</v>
      </c>
    </row>
    <row r="14" spans="1:13" x14ac:dyDescent="0.25">
      <c r="B14">
        <v>55</v>
      </c>
      <c r="C14">
        <f>IF(C$2=0,0,IF($B14=0,0,IF($B14*(2*PI()*C$2/60)&gt;$A$24,0,0.9+(-0.2*(C$2/$M$2))+(0.07*($B14/$B$23)))))</f>
        <v>0</v>
      </c>
      <c r="D14">
        <f>IF(D$2=0,0,IF($B14=0,0,IF($B14*(2*PI()*D$2/60)&gt;$A$24,0,0.9+(-0.2*(D$2/$M$2))+(0.07*($B14/$B$23)))))</f>
        <v>0.91849999999999998</v>
      </c>
      <c r="E14">
        <f>IF(E$2=0,0,IF($B14=0,0,IF($B14*(2*PI()*E$2/60)&gt;$A$24,0,0.9+(-0.2*(E$2/$M$2))+(0.07*($B14/$B$23)))))</f>
        <v>0.89849999999999997</v>
      </c>
      <c r="F14">
        <f>IF(F$2=0,0,IF($B14=0,0,IF($B14*(2*PI()*F$2/60)&gt;$A$24,0,0.9+(-0.2*(F$2/$M$2))+(0.07*($B14/$B$23)))))</f>
        <v>0.87850000000000006</v>
      </c>
      <c r="G14">
        <f>IF(G$2=0,0,IF($B14=0,0,IF($B14*(2*PI()*G$2/60)&gt;$A$24,0,0.9+(-0.2*(G$2/$M$2))+(0.07*($B14/$B$23)))))</f>
        <v>0.85850000000000004</v>
      </c>
      <c r="H14">
        <f>IF(H$2=0,0,IF($B14=0,0,IF($B14*(2*PI()*H$2/60)&gt;$A$24,0,0.9+(-0.2*(H$2/$M$2))+(0.07*($B14/$B$23)))))</f>
        <v>0.83850000000000002</v>
      </c>
      <c r="I14">
        <f>IF(I$2=0,0,IF($B14=0,0,IF($B14*(2*PI()*I$2/60)&gt;$A$24,0,0.9+(-0.2*(I$2/$M$2))+(0.07*($B14/$B$23)))))</f>
        <v>0.81850000000000001</v>
      </c>
      <c r="J14">
        <f>IF(J$2=0,0,IF($B14=0,0,IF($B14*(2*PI()*J$2/60)&gt;$A$24,0,0.9+(-0.2*(J$2/$M$2))+(0.07*($B14/$B$23)))))</f>
        <v>0.79849999999999999</v>
      </c>
      <c r="K14">
        <f>IF(K$2=0,0,IF($B14=0,0,IF($B14*(2*PI()*K$2/60)&gt;$A$24,0,0.9+(-0.2*(K$2/$M$2))+(0.07*($B14/$B$23)))))</f>
        <v>0</v>
      </c>
      <c r="L14">
        <f>IF(L$2=0,0,IF($B14=0,0,IF($B14*(2*PI()*L$2/60)&gt;$A$24,0,0.9+(-0.2*(L$2/$M$2))+(0.07*($B14/$B$23)))))</f>
        <v>0</v>
      </c>
      <c r="M14">
        <f>IF(M$2=0,0,IF($B14=0,0,IF($B14*(2*PI()*M$2/60)&gt;$A$24,0,0.9+(-0.2*(M$2/$M$2))+(0.07*($B14/$B$23)))))</f>
        <v>0</v>
      </c>
    </row>
    <row r="15" spans="1:13" x14ac:dyDescent="0.25">
      <c r="B15">
        <v>60</v>
      </c>
      <c r="C15">
        <f>IF(C$2=0,0,IF($B15=0,0,IF($B15*(2*PI()*C$2/60)&gt;$A$24,0,0.9+(-0.2*(C$2/$M$2))+(0.07*($B15/$B$23)))))</f>
        <v>0</v>
      </c>
      <c r="D15">
        <f>IF(D$2=0,0,IF($B15=0,0,IF($B15*(2*PI()*D$2/60)&gt;$A$24,0,0.9+(-0.2*(D$2/$M$2))+(0.07*($B15/$B$23)))))</f>
        <v>0.92200000000000004</v>
      </c>
      <c r="E15">
        <f>IF(E$2=0,0,IF($B15=0,0,IF($B15*(2*PI()*E$2/60)&gt;$A$24,0,0.9+(-0.2*(E$2/$M$2))+(0.07*($B15/$B$23)))))</f>
        <v>0.90200000000000002</v>
      </c>
      <c r="F15">
        <f>IF(F$2=0,0,IF($B15=0,0,IF($B15*(2*PI()*F$2/60)&gt;$A$24,0,0.9+(-0.2*(F$2/$M$2))+(0.07*($B15/$B$23)))))</f>
        <v>0.88200000000000012</v>
      </c>
      <c r="G15">
        <f>IF(G$2=0,0,IF($B15=0,0,IF($B15*(2*PI()*G$2/60)&gt;$A$24,0,0.9+(-0.2*(G$2/$M$2))+(0.07*($B15/$B$23)))))</f>
        <v>0.8620000000000001</v>
      </c>
      <c r="H15">
        <f>IF(H$2=0,0,IF($B15=0,0,IF($B15*(2*PI()*H$2/60)&gt;$A$24,0,0.9+(-0.2*(H$2/$M$2))+(0.07*($B15/$B$23)))))</f>
        <v>0.84200000000000008</v>
      </c>
      <c r="I15">
        <f>IF(I$2=0,0,IF($B15=0,0,IF($B15*(2*PI()*I$2/60)&gt;$A$24,0,0.9+(-0.2*(I$2/$M$2))+(0.07*($B15/$B$23)))))</f>
        <v>0.82200000000000006</v>
      </c>
      <c r="J15">
        <f>IF(J$2=0,0,IF($B15=0,0,IF($B15*(2*PI()*J$2/60)&gt;$A$24,0,0.9+(-0.2*(J$2/$M$2))+(0.07*($B15/$B$23)))))</f>
        <v>0</v>
      </c>
      <c r="K15">
        <f>IF(K$2=0,0,IF($B15=0,0,IF($B15*(2*PI()*K$2/60)&gt;$A$24,0,0.9+(-0.2*(K$2/$M$2))+(0.07*($B15/$B$23)))))</f>
        <v>0</v>
      </c>
      <c r="L15">
        <f>IF(L$2=0,0,IF($B15=0,0,IF($B15*(2*PI()*L$2/60)&gt;$A$24,0,0.9+(-0.2*(L$2/$M$2))+(0.07*($B15/$B$23)))))</f>
        <v>0</v>
      </c>
      <c r="M15">
        <f>IF(M$2=0,0,IF($B15=0,0,IF($B15*(2*PI()*M$2/60)&gt;$A$24,0,0.9+(-0.2*(M$2/$M$2))+(0.07*($B15/$B$23)))))</f>
        <v>0</v>
      </c>
    </row>
    <row r="16" spans="1:13" x14ac:dyDescent="0.25">
      <c r="B16">
        <v>65</v>
      </c>
      <c r="C16">
        <f>IF(C$2=0,0,IF($B16=0,0,IF($B16*(2*PI()*C$2/60)&gt;$A$24,0,0.9+(-0.2*(C$2/$M$2))+(0.07*($B16/$B$23)))))</f>
        <v>0</v>
      </c>
      <c r="D16">
        <f>IF(D$2=0,0,IF($B16=0,0,IF($B16*(2*PI()*D$2/60)&gt;$A$24,0,0.9+(-0.2*(D$2/$M$2))+(0.07*($B16/$B$23)))))</f>
        <v>0.92549999999999999</v>
      </c>
      <c r="E16">
        <f>IF(E$2=0,0,IF($B16=0,0,IF($B16*(2*PI()*E$2/60)&gt;$A$24,0,0.9+(-0.2*(E$2/$M$2))+(0.07*($B16/$B$23)))))</f>
        <v>0.90549999999999997</v>
      </c>
      <c r="F16">
        <f>IF(F$2=0,0,IF($B16=0,0,IF($B16*(2*PI()*F$2/60)&gt;$A$24,0,0.9+(-0.2*(F$2/$M$2))+(0.07*($B16/$B$23)))))</f>
        <v>0.88550000000000006</v>
      </c>
      <c r="G16">
        <f>IF(G$2=0,0,IF($B16=0,0,IF($B16*(2*PI()*G$2/60)&gt;$A$24,0,0.9+(-0.2*(G$2/$M$2))+(0.07*($B16/$B$23)))))</f>
        <v>0.86550000000000005</v>
      </c>
      <c r="H16">
        <f>IF(H$2=0,0,IF($B16=0,0,IF($B16*(2*PI()*H$2/60)&gt;$A$24,0,0.9+(-0.2*(H$2/$M$2))+(0.07*($B16/$B$23)))))</f>
        <v>0.84550000000000003</v>
      </c>
      <c r="I16">
        <f>IF(I$2=0,0,IF($B16=0,0,IF($B16*(2*PI()*I$2/60)&gt;$A$24,0,0.9+(-0.2*(I$2/$M$2))+(0.07*($B16/$B$23)))))</f>
        <v>0.82550000000000001</v>
      </c>
      <c r="J16">
        <f>IF(J$2=0,0,IF($B16=0,0,IF($B16*(2*PI()*J$2/60)&gt;$A$24,0,0.9+(-0.2*(J$2/$M$2))+(0.07*($B16/$B$23)))))</f>
        <v>0</v>
      </c>
      <c r="K16">
        <f>IF(K$2=0,0,IF($B16=0,0,IF($B16*(2*PI()*K$2/60)&gt;$A$24,0,0.9+(-0.2*(K$2/$M$2))+(0.07*($B16/$B$23)))))</f>
        <v>0</v>
      </c>
      <c r="L16">
        <f>IF(L$2=0,0,IF($B16=0,0,IF($B16*(2*PI()*L$2/60)&gt;$A$24,0,0.9+(-0.2*(L$2/$M$2))+(0.07*($B16/$B$23)))))</f>
        <v>0</v>
      </c>
      <c r="M16">
        <f>IF(M$2=0,0,IF($B16=0,0,IF($B16*(2*PI()*M$2/60)&gt;$A$24,0,0.9+(-0.2*(M$2/$M$2))+(0.07*($B16/$B$23)))))</f>
        <v>0</v>
      </c>
    </row>
    <row r="17" spans="1:13" x14ac:dyDescent="0.25">
      <c r="B17">
        <v>70</v>
      </c>
      <c r="C17">
        <f>IF(C$2=0,0,IF($B17=0,0,IF($B17*(2*PI()*C$2/60)&gt;$A$24,0,0.9+(-0.2*(C$2/$M$2))+(0.07*($B17/$B$23)))))</f>
        <v>0</v>
      </c>
      <c r="D17">
        <f>IF(D$2=0,0,IF($B17=0,0,IF($B17*(2*PI()*D$2/60)&gt;$A$24,0,0.9+(-0.2*(D$2/$M$2))+(0.07*($B17/$B$23)))))</f>
        <v>0.92900000000000005</v>
      </c>
      <c r="E17">
        <f>IF(E$2=0,0,IF($B17=0,0,IF($B17*(2*PI()*E$2/60)&gt;$A$24,0,0.9+(-0.2*(E$2/$M$2))+(0.07*($B17/$B$23)))))</f>
        <v>0.90900000000000003</v>
      </c>
      <c r="F17">
        <f>IF(F$2=0,0,IF($B17=0,0,IF($B17*(2*PI()*F$2/60)&gt;$A$24,0,0.9+(-0.2*(F$2/$M$2))+(0.07*($B17/$B$23)))))</f>
        <v>0.88900000000000012</v>
      </c>
      <c r="G17">
        <f>IF(G$2=0,0,IF($B17=0,0,IF($B17*(2*PI()*G$2/60)&gt;$A$24,0,0.9+(-0.2*(G$2/$M$2))+(0.07*($B17/$B$23)))))</f>
        <v>0.86900000000000011</v>
      </c>
      <c r="H17">
        <f>IF(H$2=0,0,IF($B17=0,0,IF($B17*(2*PI()*H$2/60)&gt;$A$24,0,0.9+(-0.2*(H$2/$M$2))+(0.07*($B17/$B$23)))))</f>
        <v>0.84900000000000009</v>
      </c>
      <c r="I17">
        <f>IF(I$2=0,0,IF($B17=0,0,IF($B17*(2*PI()*I$2/60)&gt;$A$24,0,0.9+(-0.2*(I$2/$M$2))+(0.07*($B17/$B$23)))))</f>
        <v>0</v>
      </c>
      <c r="J17">
        <f>IF(J$2=0,0,IF($B17=0,0,IF($B17*(2*PI()*J$2/60)&gt;$A$24,0,0.9+(-0.2*(J$2/$M$2))+(0.07*($B17/$B$23)))))</f>
        <v>0</v>
      </c>
      <c r="K17">
        <f>IF(K$2=0,0,IF($B17=0,0,IF($B17*(2*PI()*K$2/60)&gt;$A$24,0,0.9+(-0.2*(K$2/$M$2))+(0.07*($B17/$B$23)))))</f>
        <v>0</v>
      </c>
      <c r="L17">
        <f>IF(L$2=0,0,IF($B17=0,0,IF($B17*(2*PI()*L$2/60)&gt;$A$24,0,0.9+(-0.2*(L$2/$M$2))+(0.07*($B17/$B$23)))))</f>
        <v>0</v>
      </c>
      <c r="M17">
        <f>IF(M$2=0,0,IF($B17=0,0,IF($B17*(2*PI()*M$2/60)&gt;$A$24,0,0.9+(-0.2*(M$2/$M$2))+(0.07*($B17/$B$23)))))</f>
        <v>0</v>
      </c>
    </row>
    <row r="18" spans="1:13" x14ac:dyDescent="0.25">
      <c r="B18">
        <v>75</v>
      </c>
      <c r="C18">
        <f>IF(C$2=0,0,IF($B18=0,0,IF($B18*(2*PI()*C$2/60)&gt;$A$24,0,0.9+(-0.2*(C$2/$M$2))+(0.07*($B18/$B$23)))))</f>
        <v>0</v>
      </c>
      <c r="D18">
        <f>IF(D$2=0,0,IF($B18=0,0,IF($B18*(2*PI()*D$2/60)&gt;$A$24,0,0.9+(-0.2*(D$2/$M$2))+(0.07*($B18/$B$23)))))</f>
        <v>0.9325</v>
      </c>
      <c r="E18">
        <f>IF(E$2=0,0,IF($B18=0,0,IF($B18*(2*PI()*E$2/60)&gt;$A$24,0,0.9+(-0.2*(E$2/$M$2))+(0.07*($B18/$B$23)))))</f>
        <v>0.91249999999999998</v>
      </c>
      <c r="F18">
        <f>IF(F$2=0,0,IF($B18=0,0,IF($B18*(2*PI()*F$2/60)&gt;$A$24,0,0.9+(-0.2*(F$2/$M$2))+(0.07*($B18/$B$23)))))</f>
        <v>0.89250000000000007</v>
      </c>
      <c r="G18">
        <f>IF(G$2=0,0,IF($B18=0,0,IF($B18*(2*PI()*G$2/60)&gt;$A$24,0,0.9+(-0.2*(G$2/$M$2))+(0.07*($B18/$B$23)))))</f>
        <v>0.87250000000000005</v>
      </c>
      <c r="H18">
        <f>IF(H$2=0,0,IF($B18=0,0,IF($B18*(2*PI()*H$2/60)&gt;$A$24,0,0.9+(-0.2*(H$2/$M$2))+(0.07*($B18/$B$23)))))</f>
        <v>0.85250000000000004</v>
      </c>
      <c r="I18">
        <f>IF(I$2=0,0,IF($B18=0,0,IF($B18*(2*PI()*I$2/60)&gt;$A$24,0,0.9+(-0.2*(I$2/$M$2))+(0.07*($B18/$B$23)))))</f>
        <v>0</v>
      </c>
      <c r="J18">
        <f>IF(J$2=0,0,IF($B18=0,0,IF($B18*(2*PI()*J$2/60)&gt;$A$24,0,0.9+(-0.2*(J$2/$M$2))+(0.07*($B18/$B$23)))))</f>
        <v>0</v>
      </c>
      <c r="K18">
        <f>IF(K$2=0,0,IF($B18=0,0,IF($B18*(2*PI()*K$2/60)&gt;$A$24,0,0.9+(-0.2*(K$2/$M$2))+(0.07*($B18/$B$23)))))</f>
        <v>0</v>
      </c>
      <c r="L18">
        <f>IF(L$2=0,0,IF($B18=0,0,IF($B18*(2*PI()*L$2/60)&gt;$A$24,0,0.9+(-0.2*(L$2/$M$2))+(0.07*($B18/$B$23)))))</f>
        <v>0</v>
      </c>
      <c r="M18">
        <f>IF(M$2=0,0,IF($B18=0,0,IF($B18*(2*PI()*M$2/60)&gt;$A$24,0,0.9+(-0.2*(M$2/$M$2))+(0.07*($B18/$B$23)))))</f>
        <v>0</v>
      </c>
    </row>
    <row r="19" spans="1:13" x14ac:dyDescent="0.25">
      <c r="B19">
        <v>80</v>
      </c>
      <c r="C19">
        <f>IF(C$2=0,0,IF($B19=0,0,IF($B19*(2*PI()*C$2/60)&gt;$A$24,0,0.9+(-0.2*(C$2/$M$2))+(0.07*($B19/$B$23)))))</f>
        <v>0</v>
      </c>
      <c r="D19">
        <f>IF(D$2=0,0,IF($B19=0,0,IF($B19*(2*PI()*D$2/60)&gt;$A$24,0,0.9+(-0.2*(D$2/$M$2))+(0.07*($B19/$B$23)))))</f>
        <v>0.93600000000000005</v>
      </c>
      <c r="E19">
        <f>IF(E$2=0,0,IF($B19=0,0,IF($B19*(2*PI()*E$2/60)&gt;$A$24,0,0.9+(-0.2*(E$2/$M$2))+(0.07*($B19/$B$23)))))</f>
        <v>0.91600000000000004</v>
      </c>
      <c r="F19">
        <f>IF(F$2=0,0,IF($B19=0,0,IF($B19*(2*PI()*F$2/60)&gt;$A$24,0,0.9+(-0.2*(F$2/$M$2))+(0.07*($B19/$B$23)))))</f>
        <v>0.89600000000000013</v>
      </c>
      <c r="G19">
        <f>IF(G$2=0,0,IF($B19=0,0,IF($B19*(2*PI()*G$2/60)&gt;$A$24,0,0.9+(-0.2*(G$2/$M$2))+(0.07*($B19/$B$23)))))</f>
        <v>0.87600000000000011</v>
      </c>
      <c r="H19">
        <f>IF(H$2=0,0,IF($B19=0,0,IF($B19*(2*PI()*H$2/60)&gt;$A$24,0,0.9+(-0.2*(H$2/$M$2))+(0.07*($B19/$B$23)))))</f>
        <v>0.85600000000000009</v>
      </c>
      <c r="I19">
        <f>IF(I$2=0,0,IF($B19=0,0,IF($B19*(2*PI()*I$2/60)&gt;$A$24,0,0.9+(-0.2*(I$2/$M$2))+(0.07*($B19/$B$23)))))</f>
        <v>0</v>
      </c>
      <c r="J19">
        <f>IF(J$2=0,0,IF($B19=0,0,IF($B19*(2*PI()*J$2/60)&gt;$A$24,0,0.9+(-0.2*(J$2/$M$2))+(0.07*($B19/$B$23)))))</f>
        <v>0</v>
      </c>
      <c r="K19">
        <f>IF(K$2=0,0,IF($B19=0,0,IF($B19*(2*PI()*K$2/60)&gt;$A$24,0,0.9+(-0.2*(K$2/$M$2))+(0.07*($B19/$B$23)))))</f>
        <v>0</v>
      </c>
      <c r="L19">
        <f>IF(L$2=0,0,IF($B19=0,0,IF($B19*(2*PI()*L$2/60)&gt;$A$24,0,0.9+(-0.2*(L$2/$M$2))+(0.07*($B19/$B$23)))))</f>
        <v>0</v>
      </c>
      <c r="M19">
        <f>IF(M$2=0,0,IF($B19=0,0,IF($B19*(2*PI()*M$2/60)&gt;$A$24,0,0.9+(-0.2*(M$2/$M$2))+(0.07*($B19/$B$23)))))</f>
        <v>0</v>
      </c>
    </row>
    <row r="20" spans="1:13" x14ac:dyDescent="0.25">
      <c r="B20">
        <v>85</v>
      </c>
      <c r="C20">
        <f>IF(C$2=0,0,IF($B20=0,0,IF($B20*(2*PI()*C$2/60)&gt;$A$24,0,0.9+(-0.2*(C$2/$M$2))+(0.07*($B20/$B$23)))))</f>
        <v>0</v>
      </c>
      <c r="D20">
        <f>IF(D$2=0,0,IF($B20=0,0,IF($B20*(2*PI()*D$2/60)&gt;$A$24,0,0.9+(-0.2*(D$2/$M$2))+(0.07*($B20/$B$23)))))</f>
        <v>0.9395</v>
      </c>
      <c r="E20">
        <f>IF(E$2=0,0,IF($B20=0,0,IF($B20*(2*PI()*E$2/60)&gt;$A$24,0,0.9+(-0.2*(E$2/$M$2))+(0.07*($B20/$B$23)))))</f>
        <v>0.91949999999999998</v>
      </c>
      <c r="F20">
        <f>IF(F$2=0,0,IF($B20=0,0,IF($B20*(2*PI()*F$2/60)&gt;$A$24,0,0.9+(-0.2*(F$2/$M$2))+(0.07*($B20/$B$23)))))</f>
        <v>0.89950000000000008</v>
      </c>
      <c r="G20">
        <f>IF(G$2=0,0,IF($B20=0,0,IF($B20*(2*PI()*G$2/60)&gt;$A$24,0,0.9+(-0.2*(G$2/$M$2))+(0.07*($B20/$B$23)))))</f>
        <v>0.87950000000000006</v>
      </c>
      <c r="H20">
        <f>IF(H$2=0,0,IF($B20=0,0,IF($B20*(2*PI()*H$2/60)&gt;$A$24,0,0.9+(-0.2*(H$2/$M$2))+(0.07*($B20/$B$23)))))</f>
        <v>0</v>
      </c>
      <c r="I20">
        <f>IF(I$2=0,0,IF($B20=0,0,IF($B20*(2*PI()*I$2/60)&gt;$A$24,0,0.9+(-0.2*(I$2/$M$2))+(0.07*($B20/$B$23)))))</f>
        <v>0</v>
      </c>
      <c r="J20">
        <f>IF(J$2=0,0,IF($B20=0,0,IF($B20*(2*PI()*J$2/60)&gt;$A$24,0,0.9+(-0.2*(J$2/$M$2))+(0.07*($B20/$B$23)))))</f>
        <v>0</v>
      </c>
      <c r="K20">
        <f>IF(K$2=0,0,IF($B20=0,0,IF($B20*(2*PI()*K$2/60)&gt;$A$24,0,0.9+(-0.2*(K$2/$M$2))+(0.07*($B20/$B$23)))))</f>
        <v>0</v>
      </c>
      <c r="L20">
        <f>IF(L$2=0,0,IF($B20=0,0,IF($B20*(2*PI()*L$2/60)&gt;$A$24,0,0.9+(-0.2*(L$2/$M$2))+(0.07*($B20/$B$23)))))</f>
        <v>0</v>
      </c>
      <c r="M20">
        <f>IF(M$2=0,0,IF($B20=0,0,IF($B20*(2*PI()*M$2/60)&gt;$A$24,0,0.9+(-0.2*(M$2/$M$2))+(0.07*($B20/$B$23)))))</f>
        <v>0</v>
      </c>
    </row>
    <row r="21" spans="1:13" x14ac:dyDescent="0.25">
      <c r="B21">
        <v>90</v>
      </c>
      <c r="C21">
        <f>IF(C$2=0,0,IF($B21=0,0,IF($B21*(2*PI()*C$2/60)&gt;$A$24,0,0.9+(-0.2*(C$2/$M$2))+(0.07*($B21/$B$23)))))</f>
        <v>0</v>
      </c>
      <c r="D21">
        <f>IF(D$2=0,0,IF($B21=0,0,IF($B21*(2*PI()*D$2/60)&gt;$A$24,0,0.9+(-0.2*(D$2/$M$2))+(0.07*($B21/$B$23)))))</f>
        <v>0.94300000000000006</v>
      </c>
      <c r="E21">
        <f>IF(E$2=0,0,IF($B21=0,0,IF($B21*(2*PI()*E$2/60)&gt;$A$24,0,0.9+(-0.2*(E$2/$M$2))+(0.07*($B21/$B$23)))))</f>
        <v>0.92300000000000004</v>
      </c>
      <c r="F21">
        <f>IF(F$2=0,0,IF($B21=0,0,IF($B21*(2*PI()*F$2/60)&gt;$A$24,0,0.9+(-0.2*(F$2/$M$2))+(0.07*($B21/$B$23)))))</f>
        <v>0.90300000000000014</v>
      </c>
      <c r="G21">
        <f>IF(G$2=0,0,IF($B21=0,0,IF($B21*(2*PI()*G$2/60)&gt;$A$24,0,0.9+(-0.2*(G$2/$M$2))+(0.07*($B21/$B$23)))))</f>
        <v>0.88300000000000012</v>
      </c>
      <c r="H21">
        <f>IF(H$2=0,0,IF($B21=0,0,IF($B21*(2*PI()*H$2/60)&gt;$A$24,0,0.9+(-0.2*(H$2/$M$2))+(0.07*($B21/$B$23)))))</f>
        <v>0</v>
      </c>
      <c r="I21">
        <f>IF(I$2=0,0,IF($B21=0,0,IF($B21*(2*PI()*I$2/60)&gt;$A$24,0,0.9+(-0.2*(I$2/$M$2))+(0.07*($B21/$B$23)))))</f>
        <v>0</v>
      </c>
      <c r="J21">
        <f>IF(J$2=0,0,IF($B21=0,0,IF($B21*(2*PI()*J$2/60)&gt;$A$24,0,0.9+(-0.2*(J$2/$M$2))+(0.07*($B21/$B$23)))))</f>
        <v>0</v>
      </c>
      <c r="K21">
        <f>IF(K$2=0,0,IF($B21=0,0,IF($B21*(2*PI()*K$2/60)&gt;$A$24,0,0.9+(-0.2*(K$2/$M$2))+(0.07*($B21/$B$23)))))</f>
        <v>0</v>
      </c>
      <c r="L21">
        <f>IF(L$2=0,0,IF($B21=0,0,IF($B21*(2*PI()*L$2/60)&gt;$A$24,0,0.9+(-0.2*(L$2/$M$2))+(0.07*($B21/$B$23)))))</f>
        <v>0</v>
      </c>
      <c r="M21">
        <f>IF(M$2=0,0,IF($B21=0,0,IF($B21*(2*PI()*M$2/60)&gt;$A$24,0,0.9+(-0.2*(M$2/$M$2))+(0.07*($B21/$B$23)))))</f>
        <v>0</v>
      </c>
    </row>
    <row r="22" spans="1:13" x14ac:dyDescent="0.25">
      <c r="B22">
        <v>95</v>
      </c>
      <c r="C22">
        <f>IF(C$2=0,0,IF($B22=0,0,IF($B22*(2*PI()*C$2/60)&gt;$A$24,0,0.9+(-0.2*(C$2/$M$2))+(0.07*($B22/$B$23)))))</f>
        <v>0</v>
      </c>
      <c r="D22">
        <f>IF(D$2=0,0,IF($B22=0,0,IF($B22*(2*PI()*D$2/60)&gt;$A$24,0,0.9+(-0.2*(D$2/$M$2))+(0.07*($B22/$B$23)))))</f>
        <v>0.94650000000000001</v>
      </c>
      <c r="E22">
        <f>IF(E$2=0,0,IF($B22=0,0,IF($B22*(2*PI()*E$2/60)&gt;$A$24,0,0.9+(-0.2*(E$2/$M$2))+(0.07*($B22/$B$23)))))</f>
        <v>0.92649999999999999</v>
      </c>
      <c r="F22">
        <f>IF(F$2=0,0,IF($B22=0,0,IF($B22*(2*PI()*F$2/60)&gt;$A$24,0,0.9+(-0.2*(F$2/$M$2))+(0.07*($B22/$B$23)))))</f>
        <v>0.90650000000000008</v>
      </c>
      <c r="G22">
        <f>IF(G$2=0,0,IF($B22=0,0,IF($B22*(2*PI()*G$2/60)&gt;$A$24,0,0.9+(-0.2*(G$2/$M$2))+(0.07*($B22/$B$23)))))</f>
        <v>0.88650000000000007</v>
      </c>
      <c r="H22">
        <f>IF(H$2=0,0,IF($B22=0,0,IF($B22*(2*PI()*H$2/60)&gt;$A$24,0,0.9+(-0.2*(H$2/$M$2))+(0.07*($B22/$B$23)))))</f>
        <v>0</v>
      </c>
      <c r="I22">
        <f>IF(I$2=0,0,IF($B22=0,0,IF($B22*(2*PI()*I$2/60)&gt;$A$24,0,0.9+(-0.2*(I$2/$M$2))+(0.07*($B22/$B$23)))))</f>
        <v>0</v>
      </c>
      <c r="J22">
        <f>IF(J$2=0,0,IF($B22=0,0,IF($B22*(2*PI()*J$2/60)&gt;$A$24,0,0.9+(-0.2*(J$2/$M$2))+(0.07*($B22/$B$23)))))</f>
        <v>0</v>
      </c>
      <c r="K22">
        <f>IF(K$2=0,0,IF($B22=0,0,IF($B22*(2*PI()*K$2/60)&gt;$A$24,0,0.9+(-0.2*(K$2/$M$2))+(0.07*($B22/$B$23)))))</f>
        <v>0</v>
      </c>
      <c r="L22">
        <f>IF(L$2=0,0,IF($B22=0,0,IF($B22*(2*PI()*L$2/60)&gt;$A$24,0,0.9+(-0.2*(L$2/$M$2))+(0.07*($B22/$B$23)))))</f>
        <v>0</v>
      </c>
      <c r="M22">
        <f>IF(M$2=0,0,IF($B22=0,0,IF($B22*(2*PI()*M$2/60)&gt;$A$24,0,0.9+(-0.2*(M$2/$M$2))+(0.07*($B22/$B$23)))))</f>
        <v>0</v>
      </c>
    </row>
    <row r="23" spans="1:13" x14ac:dyDescent="0.25">
      <c r="B23">
        <v>100</v>
      </c>
      <c r="C23">
        <f>IF(C$2=0,0,IF($B23=0,0,IF($B23*(2*PI()*C$2/60)&gt;$A$24,0,0.9+(-0.2*(C$2/$M$2))+(0.07*($B23/$B$23)))))</f>
        <v>0</v>
      </c>
      <c r="D23">
        <f>IF(D$2=0,0,IF($B23=0,0,IF($B23*(2*PI()*D$2/60)&gt;$A$24,0,0.9+(-0.2*(D$2/$M$2))+(0.07*($B23/$B$23)))))</f>
        <v>0.95</v>
      </c>
      <c r="E23">
        <f>IF(E$2=0,0,IF($B23=0,0,IF($B23*(2*PI()*E$2/60)&gt;$A$24,0,0.9+(-0.2*(E$2/$M$2))+(0.07*($B23/$B$23)))))</f>
        <v>0.92999999999999994</v>
      </c>
      <c r="F23">
        <f>IF(F$2=0,0,IF($B23=0,0,IF($B23*(2*PI()*F$2/60)&gt;$A$24,0,0.9+(-0.2*(F$2/$M$2))+(0.07*($B23/$B$23)))))</f>
        <v>0.91000000000000014</v>
      </c>
      <c r="G23">
        <f>IF(G$2=0,0,IF($B23=0,0,IF($B23*(2*PI()*G$2/60)&gt;$A$24,0,0.9+(-0.2*(G$2/$M$2))+(0.07*($B23/$B$23)))))</f>
        <v>0.89000000000000012</v>
      </c>
      <c r="H23">
        <f>IF(H$2=0,0,IF($B23=0,0,IF($B23*(2*PI()*H$2/60)&gt;$A$24,0,0.9+(-0.2*(H$2/$M$2))+(0.07*($B23/$B$23)))))</f>
        <v>0</v>
      </c>
      <c r="I23">
        <f>IF(I$2=0,0,IF($B23=0,0,IF($B23*(2*PI()*I$2/60)&gt;$A$24,0,0.9+(-0.2*(I$2/$M$2))+(0.07*($B23/$B$23)))))</f>
        <v>0</v>
      </c>
      <c r="J23">
        <f>IF(J$2=0,0,IF($B23=0,0,IF($B23*(2*PI()*J$2/60)&gt;$A$24,0,0.9+(-0.2*(J$2/$M$2))+(0.07*($B23/$B$23)))))</f>
        <v>0</v>
      </c>
      <c r="K23">
        <f>IF(K$2=0,0,IF($B23=0,0,IF($B23*(2*PI()*K$2/60)&gt;$A$24,0,0.9+(-0.2*(K$2/$M$2))+(0.07*($B23/$B$23)))))</f>
        <v>0</v>
      </c>
      <c r="L23">
        <f>IF(L$2=0,0,IF($B23=0,0,IF($B23*(2*PI()*L$2/60)&gt;$A$24,0,0.9+(-0.2*(L$2/$M$2))+(0.07*($B23/$B$23)))))</f>
        <v>0</v>
      </c>
      <c r="M23">
        <f>IF(M$2=0,0,IF($B23=0,0,IF($B23*(2*PI()*M$2/60)&gt;$A$24,0,0.9+(-0.2*(M$2/$M$2))+(0.07*($B23/$B$23)))))</f>
        <v>0</v>
      </c>
    </row>
    <row r="24" spans="1:13" x14ac:dyDescent="0.25">
      <c r="A24">
        <f>100*(2*PI()*4000/60)</f>
        <v>41887.902047863907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vehicledyn</vt:lpstr>
      <vt:lpstr>engine</vt:lpstr>
      <vt:lpstr>gear</vt:lpstr>
      <vt:lpstr>electric</vt:lpstr>
      <vt:lpstr>motor_f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2019-04-30T18:08:34Z</dcterms:modified>
</cp:coreProperties>
</file>