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7ae7961dc930fb/Adeniyi's 2020 HP Laptop/Documents/FPL/Last Chance Regression Modelling/Prediction Analysis/Original Documents/"/>
    </mc:Choice>
  </mc:AlternateContent>
  <xr:revisionPtr revIDLastSave="361" documentId="8_{138B0611-92D8-4A1E-A0D6-46544BFAB055}" xr6:coauthVersionLast="47" xr6:coauthVersionMax="47" xr10:uidLastSave="{4F481CDB-19AE-4167-9B91-588600F0609C}"/>
  <bookViews>
    <workbookView xWindow="-120" yWindow="-120" windowWidth="29040" windowHeight="15720" firstSheet="7" activeTab="20" xr2:uid="{925E52D9-DAAD-465D-A4BE-4E93CA7476F1}"/>
  </bookViews>
  <sheets>
    <sheet name="GW4" sheetId="1" r:id="rId1"/>
    <sheet name="GW5" sheetId="2" r:id="rId2"/>
    <sheet name="GW6" sheetId="3" r:id="rId3"/>
    <sheet name="GW7" sheetId="4" r:id="rId4"/>
    <sheet name="GW8" sheetId="5" r:id="rId5"/>
    <sheet name="GW9" sheetId="6" r:id="rId6"/>
    <sheet name="GW10" sheetId="7" r:id="rId7"/>
    <sheet name="GW11" sheetId="8" r:id="rId8"/>
    <sheet name="GW12" sheetId="9" r:id="rId9"/>
    <sheet name="GW13" sheetId="10" r:id="rId10"/>
    <sheet name="GW14" sheetId="11" r:id="rId11"/>
    <sheet name="GW15" sheetId="12" r:id="rId12"/>
    <sheet name="GW16" sheetId="13" r:id="rId13"/>
    <sheet name="GW17" sheetId="14" r:id="rId14"/>
    <sheet name="GW18" sheetId="15" r:id="rId15"/>
    <sheet name="GW19" sheetId="16" r:id="rId16"/>
    <sheet name="GW20" sheetId="17" r:id="rId17"/>
    <sheet name="GW21" sheetId="18" r:id="rId18"/>
    <sheet name="GW22" sheetId="19" r:id="rId19"/>
    <sheet name="Combined GW" sheetId="20" r:id="rId20"/>
    <sheet name="Combined by Price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" i="21" l="1"/>
  <c r="AO19" i="21"/>
  <c r="AO21" i="21"/>
  <c r="AO18" i="21"/>
  <c r="AO23" i="21"/>
  <c r="AO10" i="21"/>
  <c r="AO16" i="21"/>
  <c r="AO17" i="21"/>
  <c r="AO13" i="21"/>
  <c r="AO15" i="21"/>
  <c r="AO9" i="21"/>
  <c r="AO14" i="21"/>
  <c r="AO20" i="21"/>
  <c r="AO22" i="21"/>
  <c r="AO11" i="21"/>
  <c r="AL13" i="21"/>
  <c r="AL12" i="21"/>
  <c r="AL11" i="21"/>
  <c r="AL10" i="21"/>
  <c r="AL9" i="21"/>
  <c r="Y13" i="21"/>
  <c r="Y12" i="21"/>
  <c r="Y11" i="21"/>
  <c r="Y10" i="21"/>
  <c r="Y9" i="21"/>
  <c r="L13" i="21"/>
  <c r="L12" i="21"/>
  <c r="L11" i="21"/>
  <c r="L10" i="21"/>
  <c r="L9" i="21"/>
  <c r="AH134" i="21"/>
  <c r="AG134" i="21"/>
  <c r="AF134" i="21"/>
  <c r="AE134" i="21"/>
  <c r="AH37" i="21"/>
  <c r="AG37" i="21"/>
  <c r="AF37" i="21"/>
  <c r="AE37" i="21"/>
  <c r="AH241" i="21"/>
  <c r="AG241" i="21"/>
  <c r="AF241" i="21"/>
  <c r="AE241" i="21"/>
  <c r="AH140" i="21"/>
  <c r="AG140" i="21"/>
  <c r="AF140" i="21"/>
  <c r="AE140" i="21"/>
  <c r="AH225" i="21"/>
  <c r="AG225" i="21"/>
  <c r="AF225" i="21"/>
  <c r="AE225" i="21"/>
  <c r="AH110" i="21"/>
  <c r="AG110" i="21"/>
  <c r="AF110" i="21"/>
  <c r="AE110" i="21"/>
  <c r="AH52" i="21"/>
  <c r="AG52" i="21"/>
  <c r="AF52" i="21"/>
  <c r="AE52" i="21"/>
  <c r="AH69" i="21"/>
  <c r="AG69" i="21"/>
  <c r="AF69" i="21"/>
  <c r="AE69" i="21"/>
  <c r="AH211" i="21"/>
  <c r="AG211" i="21"/>
  <c r="AF211" i="21"/>
  <c r="AE211" i="21"/>
  <c r="AH22" i="21"/>
  <c r="AG22" i="21"/>
  <c r="AF22" i="21"/>
  <c r="AE22" i="21"/>
  <c r="AH121" i="21"/>
  <c r="AG121" i="21"/>
  <c r="AF121" i="21"/>
  <c r="AE121" i="21"/>
  <c r="AH142" i="21"/>
  <c r="AG142" i="21"/>
  <c r="AF142" i="21"/>
  <c r="AE142" i="21"/>
  <c r="AH169" i="21"/>
  <c r="AG169" i="21"/>
  <c r="AF169" i="21"/>
  <c r="AE169" i="21"/>
  <c r="AH250" i="21"/>
  <c r="AG250" i="21"/>
  <c r="AF250" i="21"/>
  <c r="AE250" i="21"/>
  <c r="AH240" i="21"/>
  <c r="AG240" i="21"/>
  <c r="AF240" i="21"/>
  <c r="AE240" i="21"/>
  <c r="AH15" i="21"/>
  <c r="AG15" i="21"/>
  <c r="AF15" i="21"/>
  <c r="AE15" i="21"/>
  <c r="AH166" i="21"/>
  <c r="AG166" i="21"/>
  <c r="AF166" i="21"/>
  <c r="AE166" i="21"/>
  <c r="AH224" i="21"/>
  <c r="AG224" i="21"/>
  <c r="AF224" i="21"/>
  <c r="AE224" i="21"/>
  <c r="AH210" i="21"/>
  <c r="AG210" i="21"/>
  <c r="AF210" i="21"/>
  <c r="AE210" i="21"/>
  <c r="AH36" i="21"/>
  <c r="AG36" i="21"/>
  <c r="AF36" i="21"/>
  <c r="AE36" i="21"/>
  <c r="AH254" i="21"/>
  <c r="AG254" i="21"/>
  <c r="AF254" i="21"/>
  <c r="AE254" i="21"/>
  <c r="AH72" i="21"/>
  <c r="AG72" i="21"/>
  <c r="AF72" i="21"/>
  <c r="AE72" i="21"/>
  <c r="AH107" i="21"/>
  <c r="AG107" i="21"/>
  <c r="AF107" i="21"/>
  <c r="AE107" i="21"/>
  <c r="AH226" i="21"/>
  <c r="AG226" i="21"/>
  <c r="AF226" i="21"/>
  <c r="AE226" i="21"/>
  <c r="AH27" i="21"/>
  <c r="AG27" i="21"/>
  <c r="AF27" i="21"/>
  <c r="AE27" i="21"/>
  <c r="AH233" i="21"/>
  <c r="AG233" i="21"/>
  <c r="AF233" i="21"/>
  <c r="AE233" i="21"/>
  <c r="AH183" i="21"/>
  <c r="AG183" i="21"/>
  <c r="AF183" i="21"/>
  <c r="AE183" i="21"/>
  <c r="AH105" i="21"/>
  <c r="AG105" i="21"/>
  <c r="AF105" i="21"/>
  <c r="AE105" i="21"/>
  <c r="AH257" i="21"/>
  <c r="AG257" i="21"/>
  <c r="AF257" i="21"/>
  <c r="AE257" i="21"/>
  <c r="AH141" i="21"/>
  <c r="AG141" i="21"/>
  <c r="AF141" i="21"/>
  <c r="AE141" i="21"/>
  <c r="AH70" i="21"/>
  <c r="AG70" i="21"/>
  <c r="AF70" i="21"/>
  <c r="AE70" i="21"/>
  <c r="AH256" i="21"/>
  <c r="AG256" i="21"/>
  <c r="AF256" i="21"/>
  <c r="AE256" i="21"/>
  <c r="AH118" i="21"/>
  <c r="AG118" i="21"/>
  <c r="AF118" i="21"/>
  <c r="AE118" i="21"/>
  <c r="AH104" i="21"/>
  <c r="AG104" i="21"/>
  <c r="AF104" i="21"/>
  <c r="AE104" i="21"/>
  <c r="AH79" i="21"/>
  <c r="AG79" i="21"/>
  <c r="AF79" i="21"/>
  <c r="AE79" i="21"/>
  <c r="AH165" i="21"/>
  <c r="AG165" i="21"/>
  <c r="AF165" i="21"/>
  <c r="AE165" i="21"/>
  <c r="AH262" i="21"/>
  <c r="AG262" i="21"/>
  <c r="AF262" i="21"/>
  <c r="AE262" i="21"/>
  <c r="AH35" i="21"/>
  <c r="AG35" i="21"/>
  <c r="AF35" i="21"/>
  <c r="AE35" i="21"/>
  <c r="AH263" i="21"/>
  <c r="AG263" i="21"/>
  <c r="AF263" i="21"/>
  <c r="AE263" i="21"/>
  <c r="AH146" i="21"/>
  <c r="AG146" i="21"/>
  <c r="AF146" i="21"/>
  <c r="AE146" i="21"/>
  <c r="AH249" i="21"/>
  <c r="AG249" i="21"/>
  <c r="AF249" i="21"/>
  <c r="AE249" i="21"/>
  <c r="AH103" i="21"/>
  <c r="AG103" i="21"/>
  <c r="AF103" i="21"/>
  <c r="AE103" i="21"/>
  <c r="AH182" i="21"/>
  <c r="AG182" i="21"/>
  <c r="AF182" i="21"/>
  <c r="AE182" i="21"/>
  <c r="AH185" i="21"/>
  <c r="AG185" i="21"/>
  <c r="AF185" i="21"/>
  <c r="AE185" i="21"/>
  <c r="AH90" i="21"/>
  <c r="AG90" i="21"/>
  <c r="AF90" i="21"/>
  <c r="AE90" i="21"/>
  <c r="AH81" i="21"/>
  <c r="AG81" i="21"/>
  <c r="AF81" i="21"/>
  <c r="AE81" i="21"/>
  <c r="AH196" i="21"/>
  <c r="AG196" i="21"/>
  <c r="AF196" i="21"/>
  <c r="AE196" i="21"/>
  <c r="AH133" i="21"/>
  <c r="AG133" i="21"/>
  <c r="AF133" i="21"/>
  <c r="AE133" i="21"/>
  <c r="AH34" i="21"/>
  <c r="AG34" i="21"/>
  <c r="AF34" i="21"/>
  <c r="AE34" i="21"/>
  <c r="AH164" i="21"/>
  <c r="AG164" i="21"/>
  <c r="AF164" i="21"/>
  <c r="AE164" i="21"/>
  <c r="AH179" i="21"/>
  <c r="AG179" i="21"/>
  <c r="AF179" i="21"/>
  <c r="AE179" i="21"/>
  <c r="AH223" i="21"/>
  <c r="AG223" i="21"/>
  <c r="AF223" i="21"/>
  <c r="AE223" i="21"/>
  <c r="AH209" i="21"/>
  <c r="AG209" i="21"/>
  <c r="AF209" i="21"/>
  <c r="AE209" i="21"/>
  <c r="AH239" i="21"/>
  <c r="AG239" i="21"/>
  <c r="AF239" i="21"/>
  <c r="AE239" i="21"/>
  <c r="AH89" i="21"/>
  <c r="AG89" i="21"/>
  <c r="AF89" i="21"/>
  <c r="AE89" i="21"/>
  <c r="AH68" i="21"/>
  <c r="AG68" i="21"/>
  <c r="AF68" i="21"/>
  <c r="AE68" i="21"/>
  <c r="AH88" i="21"/>
  <c r="AG88" i="21"/>
  <c r="AF88" i="21"/>
  <c r="AE88" i="21"/>
  <c r="AH208" i="21"/>
  <c r="AG208" i="21"/>
  <c r="AF208" i="21"/>
  <c r="AE208" i="21"/>
  <c r="AH163" i="21"/>
  <c r="AG163" i="21"/>
  <c r="AF163" i="21"/>
  <c r="AE163" i="21"/>
  <c r="AH75" i="21"/>
  <c r="AG75" i="21"/>
  <c r="AF75" i="21"/>
  <c r="AE75" i="21"/>
  <c r="AH49" i="21"/>
  <c r="AG49" i="21"/>
  <c r="AF49" i="21"/>
  <c r="AE49" i="21"/>
  <c r="AH4" i="21"/>
  <c r="AG4" i="21"/>
  <c r="AF4" i="21"/>
  <c r="AE4" i="21"/>
  <c r="AH132" i="21"/>
  <c r="AG132" i="21"/>
  <c r="AF132" i="21"/>
  <c r="AE132" i="21"/>
  <c r="AH64" i="21"/>
  <c r="AG64" i="21"/>
  <c r="AF64" i="21"/>
  <c r="AE64" i="21"/>
  <c r="AH162" i="21"/>
  <c r="AG162" i="21"/>
  <c r="AF162" i="21"/>
  <c r="AE162" i="21"/>
  <c r="AH78" i="21"/>
  <c r="AG78" i="21"/>
  <c r="AF78" i="21"/>
  <c r="AE78" i="21"/>
  <c r="AH222" i="21"/>
  <c r="AG222" i="21"/>
  <c r="AF222" i="21"/>
  <c r="AE222" i="21"/>
  <c r="AH145" i="21"/>
  <c r="AG145" i="21"/>
  <c r="AF145" i="21"/>
  <c r="AE145" i="21"/>
  <c r="AH207" i="21"/>
  <c r="AG207" i="21"/>
  <c r="AF207" i="21"/>
  <c r="AE207" i="21"/>
  <c r="AH87" i="21"/>
  <c r="AG87" i="21"/>
  <c r="AF87" i="21"/>
  <c r="AE87" i="21"/>
  <c r="AH42" i="21"/>
  <c r="AG42" i="21"/>
  <c r="AF42" i="21"/>
  <c r="AE42" i="21"/>
  <c r="AH14" i="21"/>
  <c r="AG14" i="21"/>
  <c r="AF14" i="21"/>
  <c r="AE14" i="21"/>
  <c r="AH161" i="21"/>
  <c r="AG161" i="21"/>
  <c r="AF161" i="21"/>
  <c r="AE161" i="21"/>
  <c r="AH245" i="21"/>
  <c r="AG245" i="21"/>
  <c r="AF245" i="21"/>
  <c r="AE245" i="21"/>
  <c r="AH160" i="21"/>
  <c r="AG160" i="21"/>
  <c r="AF160" i="21"/>
  <c r="AE160" i="21"/>
  <c r="AH238" i="21"/>
  <c r="AG238" i="21"/>
  <c r="AF238" i="21"/>
  <c r="AE238" i="21"/>
  <c r="AH195" i="21"/>
  <c r="AG195" i="21"/>
  <c r="AF195" i="21"/>
  <c r="AE195" i="21"/>
  <c r="AH206" i="21"/>
  <c r="AG206" i="21"/>
  <c r="AF206" i="21"/>
  <c r="AE206" i="21"/>
  <c r="AH255" i="21"/>
  <c r="AG255" i="21"/>
  <c r="AF255" i="21"/>
  <c r="AE255" i="21"/>
  <c r="AH2" i="21"/>
  <c r="AG2" i="21"/>
  <c r="AF2" i="21"/>
  <c r="AE2" i="21"/>
  <c r="AH48" i="21"/>
  <c r="AG48" i="21"/>
  <c r="AF48" i="21"/>
  <c r="AE48" i="21"/>
  <c r="AH205" i="21"/>
  <c r="AG205" i="21"/>
  <c r="AF205" i="21"/>
  <c r="AE205" i="21"/>
  <c r="AH41" i="21"/>
  <c r="AG41" i="21"/>
  <c r="AF41" i="21"/>
  <c r="AE41" i="21"/>
  <c r="AH193" i="21"/>
  <c r="AG193" i="21"/>
  <c r="AF193" i="21"/>
  <c r="AE193" i="21"/>
  <c r="AH178" i="21"/>
  <c r="AG178" i="21"/>
  <c r="AF178" i="21"/>
  <c r="AE178" i="21"/>
  <c r="AH131" i="21"/>
  <c r="AG131" i="21"/>
  <c r="AF131" i="21"/>
  <c r="AE131" i="21"/>
  <c r="AH102" i="21"/>
  <c r="AG102" i="21"/>
  <c r="AF102" i="21"/>
  <c r="AE102" i="21"/>
  <c r="AH159" i="21"/>
  <c r="AG159" i="21"/>
  <c r="AF159" i="21"/>
  <c r="AE159" i="21"/>
  <c r="AH63" i="21"/>
  <c r="AG63" i="21"/>
  <c r="AF63" i="21"/>
  <c r="AE63" i="21"/>
  <c r="AH144" i="21"/>
  <c r="AG144" i="21"/>
  <c r="AF144" i="21"/>
  <c r="AE144" i="21"/>
  <c r="AH74" i="21"/>
  <c r="AG74" i="21"/>
  <c r="AF74" i="21"/>
  <c r="AE74" i="21"/>
  <c r="AH3" i="21"/>
  <c r="AG3" i="21"/>
  <c r="AF3" i="21"/>
  <c r="AE3" i="21"/>
  <c r="AH101" i="21"/>
  <c r="AG101" i="21"/>
  <c r="AF101" i="21"/>
  <c r="AE101" i="21"/>
  <c r="AH259" i="21"/>
  <c r="AG259" i="21"/>
  <c r="AF259" i="21"/>
  <c r="AE259" i="21"/>
  <c r="AH177" i="21"/>
  <c r="AG177" i="21"/>
  <c r="AF177" i="21"/>
  <c r="AE177" i="21"/>
  <c r="AH47" i="21"/>
  <c r="AG47" i="21"/>
  <c r="AF47" i="21"/>
  <c r="AE47" i="21"/>
  <c r="AH129" i="21"/>
  <c r="AG129" i="21"/>
  <c r="AF129" i="21"/>
  <c r="AE129" i="21"/>
  <c r="AH40" i="21"/>
  <c r="AG40" i="21"/>
  <c r="AF40" i="21"/>
  <c r="AE40" i="21"/>
  <c r="AH204" i="21"/>
  <c r="AG204" i="21"/>
  <c r="AF204" i="21"/>
  <c r="AE204" i="21"/>
  <c r="AH237" i="21"/>
  <c r="AG237" i="21"/>
  <c r="AF237" i="21"/>
  <c r="AE237" i="21"/>
  <c r="AH158" i="21"/>
  <c r="AG158" i="21"/>
  <c r="AF158" i="21"/>
  <c r="AE158" i="21"/>
  <c r="AH77" i="21"/>
  <c r="AG77" i="21"/>
  <c r="AF77" i="21"/>
  <c r="AE77" i="21"/>
  <c r="AH13" i="21"/>
  <c r="AG13" i="21"/>
  <c r="AF13" i="21"/>
  <c r="AE13" i="21"/>
  <c r="AH157" i="21"/>
  <c r="AG157" i="21"/>
  <c r="AF157" i="21"/>
  <c r="AE157" i="21"/>
  <c r="AH60" i="21"/>
  <c r="AG60" i="21"/>
  <c r="AF60" i="21"/>
  <c r="AE60" i="21"/>
  <c r="AH8" i="21"/>
  <c r="AG8" i="21"/>
  <c r="AF8" i="21"/>
  <c r="AE8" i="21"/>
  <c r="AH86" i="21"/>
  <c r="AG86" i="21"/>
  <c r="AF86" i="21"/>
  <c r="AE86" i="21"/>
  <c r="AH221" i="21"/>
  <c r="AG221" i="21"/>
  <c r="AF221" i="21"/>
  <c r="AE221" i="21"/>
  <c r="AH236" i="21"/>
  <c r="AG236" i="21"/>
  <c r="AF236" i="21"/>
  <c r="AE236" i="21"/>
  <c r="AH260" i="21"/>
  <c r="AG260" i="21"/>
  <c r="AF260" i="21"/>
  <c r="AE260" i="21"/>
  <c r="AH203" i="21"/>
  <c r="AG203" i="21"/>
  <c r="AF203" i="21"/>
  <c r="AE203" i="21"/>
  <c r="AH51" i="21"/>
  <c r="AG51" i="21"/>
  <c r="AF51" i="21"/>
  <c r="AE51" i="21"/>
  <c r="AH176" i="21"/>
  <c r="AG176" i="21"/>
  <c r="AF176" i="21"/>
  <c r="AE176" i="21"/>
  <c r="AH202" i="21"/>
  <c r="AG202" i="21"/>
  <c r="AF202" i="21"/>
  <c r="AE202" i="21"/>
  <c r="AH156" i="21"/>
  <c r="AG156" i="21"/>
  <c r="AF156" i="21"/>
  <c r="AE156" i="21"/>
  <c r="AH130" i="21"/>
  <c r="AG130" i="21"/>
  <c r="AF130" i="21"/>
  <c r="AE130" i="21"/>
  <c r="AH59" i="21"/>
  <c r="AG59" i="21"/>
  <c r="AF59" i="21"/>
  <c r="AE59" i="21"/>
  <c r="AH148" i="21"/>
  <c r="AG148" i="21"/>
  <c r="AF148" i="21"/>
  <c r="AE148" i="21"/>
  <c r="AH93" i="21"/>
  <c r="AG93" i="21"/>
  <c r="AF93" i="21"/>
  <c r="AE93" i="21"/>
  <c r="AH92" i="21"/>
  <c r="AG92" i="21"/>
  <c r="AF92" i="21"/>
  <c r="AE92" i="21"/>
  <c r="AH29" i="21"/>
  <c r="AG29" i="21"/>
  <c r="AF29" i="21"/>
  <c r="AE29" i="21"/>
  <c r="AH7" i="21"/>
  <c r="AG7" i="21"/>
  <c r="AF7" i="21"/>
  <c r="AE7" i="21"/>
  <c r="AH100" i="21"/>
  <c r="AG100" i="21"/>
  <c r="AF100" i="21"/>
  <c r="AE100" i="21"/>
  <c r="AH220" i="21"/>
  <c r="AG220" i="21"/>
  <c r="AF220" i="21"/>
  <c r="AE220" i="21"/>
  <c r="AH242" i="21"/>
  <c r="AG242" i="21"/>
  <c r="AF242" i="21"/>
  <c r="AE242" i="21"/>
  <c r="AH137" i="21"/>
  <c r="AG137" i="21"/>
  <c r="AF137" i="21"/>
  <c r="AE137" i="21"/>
  <c r="AH258" i="21"/>
  <c r="AG258" i="21"/>
  <c r="AF258" i="21"/>
  <c r="AE258" i="21"/>
  <c r="AH187" i="21"/>
  <c r="AG187" i="21"/>
  <c r="AF187" i="21"/>
  <c r="AE187" i="21"/>
  <c r="AH253" i="21"/>
  <c r="AG253" i="21"/>
  <c r="AF253" i="21"/>
  <c r="AE253" i="21"/>
  <c r="AH109" i="21"/>
  <c r="AG109" i="21"/>
  <c r="AF109" i="21"/>
  <c r="AE109" i="21"/>
  <c r="AH175" i="21"/>
  <c r="AG175" i="21"/>
  <c r="AF175" i="21"/>
  <c r="AE175" i="21"/>
  <c r="AH62" i="21"/>
  <c r="AG62" i="21"/>
  <c r="AF62" i="21"/>
  <c r="AE62" i="21"/>
  <c r="AH155" i="21"/>
  <c r="AG155" i="21"/>
  <c r="AF155" i="21"/>
  <c r="AE155" i="21"/>
  <c r="AH33" i="21"/>
  <c r="AG33" i="21"/>
  <c r="AF33" i="21"/>
  <c r="AE33" i="21"/>
  <c r="AH21" i="21"/>
  <c r="AG21" i="21"/>
  <c r="AF21" i="21"/>
  <c r="AE21" i="21"/>
  <c r="AH174" i="21"/>
  <c r="AG174" i="21"/>
  <c r="AF174" i="21"/>
  <c r="AE174" i="21"/>
  <c r="AH188" i="21"/>
  <c r="AG188" i="21"/>
  <c r="AF188" i="21"/>
  <c r="AE188" i="21"/>
  <c r="AH214" i="21"/>
  <c r="AG214" i="21"/>
  <c r="AF214" i="21"/>
  <c r="AE214" i="21"/>
  <c r="AH126" i="21"/>
  <c r="AG126" i="21"/>
  <c r="AF126" i="21"/>
  <c r="AE126" i="21"/>
  <c r="AH91" i="21"/>
  <c r="AG91" i="21"/>
  <c r="AF91" i="21"/>
  <c r="AE91" i="21"/>
  <c r="AH154" i="21"/>
  <c r="AG154" i="21"/>
  <c r="AF154" i="21"/>
  <c r="AE154" i="21"/>
  <c r="AH99" i="21"/>
  <c r="AG99" i="21"/>
  <c r="AF99" i="21"/>
  <c r="AE99" i="21"/>
  <c r="AH32" i="21"/>
  <c r="AG32" i="21"/>
  <c r="AF32" i="21"/>
  <c r="AE32" i="21"/>
  <c r="AH243" i="21"/>
  <c r="AG243" i="21"/>
  <c r="AF243" i="21"/>
  <c r="AE243" i="21"/>
  <c r="AH138" i="21"/>
  <c r="AG138" i="21"/>
  <c r="AF138" i="21"/>
  <c r="AE138" i="21"/>
  <c r="AH252" i="21"/>
  <c r="AG252" i="21"/>
  <c r="AF252" i="21"/>
  <c r="AE252" i="21"/>
  <c r="AH53" i="21"/>
  <c r="AG53" i="21"/>
  <c r="AF53" i="21"/>
  <c r="AE53" i="21"/>
  <c r="AH201" i="21"/>
  <c r="AG201" i="21"/>
  <c r="AF201" i="21"/>
  <c r="AE201" i="21"/>
  <c r="AH186" i="21"/>
  <c r="AG186" i="21"/>
  <c r="AF186" i="21"/>
  <c r="AE186" i="21"/>
  <c r="AH173" i="21"/>
  <c r="AG173" i="21"/>
  <c r="AF173" i="21"/>
  <c r="AE173" i="21"/>
  <c r="AH57" i="21"/>
  <c r="AG57" i="21"/>
  <c r="AF57" i="21"/>
  <c r="AE57" i="21"/>
  <c r="AH98" i="21"/>
  <c r="AG98" i="21"/>
  <c r="AF98" i="21"/>
  <c r="AE98" i="21"/>
  <c r="AH172" i="21"/>
  <c r="AG172" i="21"/>
  <c r="AF172" i="21"/>
  <c r="AE172" i="21"/>
  <c r="AH25" i="21"/>
  <c r="AG25" i="21"/>
  <c r="AF25" i="21"/>
  <c r="AE25" i="21"/>
  <c r="AH117" i="21"/>
  <c r="AG117" i="21"/>
  <c r="AF117" i="21"/>
  <c r="AE117" i="21"/>
  <c r="AH200" i="21"/>
  <c r="AG200" i="21"/>
  <c r="AF200" i="21"/>
  <c r="AE200" i="21"/>
  <c r="AH122" i="21"/>
  <c r="AG122" i="21"/>
  <c r="AF122" i="21"/>
  <c r="AE122" i="21"/>
  <c r="AH184" i="21"/>
  <c r="AG184" i="21"/>
  <c r="AF184" i="21"/>
  <c r="AE184" i="21"/>
  <c r="AH50" i="21"/>
  <c r="AG50" i="21"/>
  <c r="AF50" i="21"/>
  <c r="AE50" i="21"/>
  <c r="AH192" i="21"/>
  <c r="AG192" i="21"/>
  <c r="AF192" i="21"/>
  <c r="AE192" i="21"/>
  <c r="AH85" i="21"/>
  <c r="AG85" i="21"/>
  <c r="AF85" i="21"/>
  <c r="AE85" i="21"/>
  <c r="AH153" i="21"/>
  <c r="AG153" i="21"/>
  <c r="AF153" i="21"/>
  <c r="AE153" i="21"/>
  <c r="AH261" i="21"/>
  <c r="AG261" i="21"/>
  <c r="AF261" i="21"/>
  <c r="AE261" i="21"/>
  <c r="AH194" i="21"/>
  <c r="AG194" i="21"/>
  <c r="AF194" i="21"/>
  <c r="AE194" i="21"/>
  <c r="AH168" i="21"/>
  <c r="AG168" i="21"/>
  <c r="AF168" i="21"/>
  <c r="AE168" i="21"/>
  <c r="AH16" i="21"/>
  <c r="AG16" i="21"/>
  <c r="AF16" i="21"/>
  <c r="AE16" i="21"/>
  <c r="AH24" i="21"/>
  <c r="AG24" i="21"/>
  <c r="AF24" i="21"/>
  <c r="AE24" i="21"/>
  <c r="AH66" i="21"/>
  <c r="AG66" i="21"/>
  <c r="AF66" i="21"/>
  <c r="AE66" i="21"/>
  <c r="AH219" i="21"/>
  <c r="AG219" i="21"/>
  <c r="AF219" i="21"/>
  <c r="AE219" i="21"/>
  <c r="AH139" i="21"/>
  <c r="AG139" i="21"/>
  <c r="AF139" i="21"/>
  <c r="AE139" i="21"/>
  <c r="AH251" i="21"/>
  <c r="AG251" i="21"/>
  <c r="AF251" i="21"/>
  <c r="AE251" i="21"/>
  <c r="AH116" i="21"/>
  <c r="AG116" i="21"/>
  <c r="AF116" i="21"/>
  <c r="AE116" i="21"/>
  <c r="AH152" i="21"/>
  <c r="AG152" i="21"/>
  <c r="AF152" i="21"/>
  <c r="AE152" i="21"/>
  <c r="AH97" i="21"/>
  <c r="AG97" i="21"/>
  <c r="AF97" i="21"/>
  <c r="AE97" i="21"/>
  <c r="AH230" i="21"/>
  <c r="AG230" i="21"/>
  <c r="AF230" i="21"/>
  <c r="AE230" i="21"/>
  <c r="AH20" i="21"/>
  <c r="AG20" i="21"/>
  <c r="AF20" i="21"/>
  <c r="AE20" i="21"/>
  <c r="AH151" i="21"/>
  <c r="AG151" i="21"/>
  <c r="AF151" i="21"/>
  <c r="AE151" i="21"/>
  <c r="AH12" i="21"/>
  <c r="AG12" i="21"/>
  <c r="AF12" i="21"/>
  <c r="AE12" i="21"/>
  <c r="AH46" i="21"/>
  <c r="AG46" i="21"/>
  <c r="AF46" i="21"/>
  <c r="AE46" i="21"/>
  <c r="AH150" i="21"/>
  <c r="AG150" i="21"/>
  <c r="AF150" i="21"/>
  <c r="AE150" i="21"/>
  <c r="AH189" i="21"/>
  <c r="AG189" i="21"/>
  <c r="AF189" i="21"/>
  <c r="AE189" i="21"/>
  <c r="AH26" i="21"/>
  <c r="AG26" i="21"/>
  <c r="AF26" i="21"/>
  <c r="AE26" i="21"/>
  <c r="AH191" i="21"/>
  <c r="AG191" i="21"/>
  <c r="AF191" i="21"/>
  <c r="AE191" i="21"/>
  <c r="AH265" i="21"/>
  <c r="AG265" i="21"/>
  <c r="AF265" i="21"/>
  <c r="AE265" i="21"/>
  <c r="AH96" i="21"/>
  <c r="AG96" i="21"/>
  <c r="AF96" i="21"/>
  <c r="AE96" i="21"/>
  <c r="AH229" i="21"/>
  <c r="AG229" i="21"/>
  <c r="AF229" i="21"/>
  <c r="AE229" i="21"/>
  <c r="AH31" i="21"/>
  <c r="AG31" i="21"/>
  <c r="AF31" i="21"/>
  <c r="AE31" i="21"/>
  <c r="AH11" i="21"/>
  <c r="AG11" i="21"/>
  <c r="AF11" i="21"/>
  <c r="AE11" i="21"/>
  <c r="AH266" i="21"/>
  <c r="AG266" i="21"/>
  <c r="AF266" i="21"/>
  <c r="AE266" i="21"/>
  <c r="AH199" i="21"/>
  <c r="AG199" i="21"/>
  <c r="AF199" i="21"/>
  <c r="AE199" i="21"/>
  <c r="AH248" i="21"/>
  <c r="AG248" i="21"/>
  <c r="AF248" i="21"/>
  <c r="AE248" i="21"/>
  <c r="AH181" i="21"/>
  <c r="AG181" i="21"/>
  <c r="AF181" i="21"/>
  <c r="AE181" i="21"/>
  <c r="AH61" i="21"/>
  <c r="AG61" i="21"/>
  <c r="AF61" i="21"/>
  <c r="AE61" i="21"/>
  <c r="AH198" i="21"/>
  <c r="AG198" i="21"/>
  <c r="AF198" i="21"/>
  <c r="AE198" i="21"/>
  <c r="AH124" i="21"/>
  <c r="AG124" i="21"/>
  <c r="AF124" i="21"/>
  <c r="AE124" i="21"/>
  <c r="AH120" i="21"/>
  <c r="AG120" i="21"/>
  <c r="AF120" i="21"/>
  <c r="AE120" i="21"/>
  <c r="AH84" i="21"/>
  <c r="AG84" i="21"/>
  <c r="AF84" i="21"/>
  <c r="AE84" i="21"/>
  <c r="AH19" i="21"/>
  <c r="AG19" i="21"/>
  <c r="AF19" i="21"/>
  <c r="AE19" i="21"/>
  <c r="AH45" i="21"/>
  <c r="AG45" i="21"/>
  <c r="AF45" i="21"/>
  <c r="AE45" i="21"/>
  <c r="AH143" i="21"/>
  <c r="AG143" i="21"/>
  <c r="AF143" i="21"/>
  <c r="AE143" i="21"/>
  <c r="AH147" i="21"/>
  <c r="AG147" i="21"/>
  <c r="AF147" i="21"/>
  <c r="AE147" i="21"/>
  <c r="AH232" i="21"/>
  <c r="AG232" i="21"/>
  <c r="AF232" i="21"/>
  <c r="AE232" i="21"/>
  <c r="AH39" i="21"/>
  <c r="AG39" i="21"/>
  <c r="AF39" i="21"/>
  <c r="AE39" i="21"/>
  <c r="AH197" i="21"/>
  <c r="AG197" i="21"/>
  <c r="AF197" i="21"/>
  <c r="AE197" i="21"/>
  <c r="AH5" i="21"/>
  <c r="AG5" i="21"/>
  <c r="AF5" i="21"/>
  <c r="AE5" i="21"/>
  <c r="AH128" i="21"/>
  <c r="AG128" i="21"/>
  <c r="AF128" i="21"/>
  <c r="AE128" i="21"/>
  <c r="AH95" i="21"/>
  <c r="AG95" i="21"/>
  <c r="AF95" i="21"/>
  <c r="AE95" i="21"/>
  <c r="AH149" i="21"/>
  <c r="AG149" i="21"/>
  <c r="AF149" i="21"/>
  <c r="AE149" i="21"/>
  <c r="AH119" i="21"/>
  <c r="AG119" i="21"/>
  <c r="AF119" i="21"/>
  <c r="AE119" i="21"/>
  <c r="AH76" i="21"/>
  <c r="AG76" i="21"/>
  <c r="AF76" i="21"/>
  <c r="AE76" i="21"/>
  <c r="AH18" i="21"/>
  <c r="AG18" i="21"/>
  <c r="AF18" i="21"/>
  <c r="AE18" i="21"/>
  <c r="AH43" i="21"/>
  <c r="AG43" i="21"/>
  <c r="AF43" i="21"/>
  <c r="AE43" i="21"/>
  <c r="AH171" i="21"/>
  <c r="AG171" i="21"/>
  <c r="AF171" i="21"/>
  <c r="AE171" i="21"/>
  <c r="AH56" i="21"/>
  <c r="AG56" i="21"/>
  <c r="AF56" i="21"/>
  <c r="AE56" i="21"/>
  <c r="AH213" i="21"/>
  <c r="AG213" i="21"/>
  <c r="AF213" i="21"/>
  <c r="AE213" i="21"/>
  <c r="AH228" i="21"/>
  <c r="AG228" i="21"/>
  <c r="AF228" i="21"/>
  <c r="AE228" i="21"/>
  <c r="AH218" i="21"/>
  <c r="AG218" i="21"/>
  <c r="AF218" i="21"/>
  <c r="AE218" i="21"/>
  <c r="AH136" i="21"/>
  <c r="AG136" i="21"/>
  <c r="AF136" i="21"/>
  <c r="AE136" i="21"/>
  <c r="AH180" i="21"/>
  <c r="AG180" i="21"/>
  <c r="AF180" i="21"/>
  <c r="AE180" i="21"/>
  <c r="AH247" i="21"/>
  <c r="AG247" i="21"/>
  <c r="AF247" i="21"/>
  <c r="AE247" i="21"/>
  <c r="AH10" i="21"/>
  <c r="AG10" i="21"/>
  <c r="AF10" i="21"/>
  <c r="AE10" i="21"/>
  <c r="AH217" i="21"/>
  <c r="AG217" i="21"/>
  <c r="AF217" i="21"/>
  <c r="AE217" i="21"/>
  <c r="AH216" i="21"/>
  <c r="AG216" i="21"/>
  <c r="AF216" i="21"/>
  <c r="AE216" i="21"/>
  <c r="AH127" i="21"/>
  <c r="AG127" i="21"/>
  <c r="AF127" i="21"/>
  <c r="AE127" i="21"/>
  <c r="AH83" i="21"/>
  <c r="AG83" i="21"/>
  <c r="AF83" i="21"/>
  <c r="AE83" i="21"/>
  <c r="AH30" i="21"/>
  <c r="AG30" i="21"/>
  <c r="AF30" i="21"/>
  <c r="AE30" i="21"/>
  <c r="AH44" i="21"/>
  <c r="AG44" i="21"/>
  <c r="AF44" i="21"/>
  <c r="AE44" i="21"/>
  <c r="AH170" i="21"/>
  <c r="AG170" i="21"/>
  <c r="AF170" i="21"/>
  <c r="AE170" i="21"/>
  <c r="AH106" i="21"/>
  <c r="AG106" i="21"/>
  <c r="AF106" i="21"/>
  <c r="AE106" i="21"/>
  <c r="AH6" i="21"/>
  <c r="AG6" i="21"/>
  <c r="AF6" i="21"/>
  <c r="AE6" i="21"/>
  <c r="AH54" i="21"/>
  <c r="AG54" i="21"/>
  <c r="AF54" i="21"/>
  <c r="AE54" i="21"/>
  <c r="AH65" i="21"/>
  <c r="AG65" i="21"/>
  <c r="AF65" i="21"/>
  <c r="AE65" i="21"/>
  <c r="AH231" i="21"/>
  <c r="AG231" i="21"/>
  <c r="AF231" i="21"/>
  <c r="AE231" i="21"/>
  <c r="AH235" i="21"/>
  <c r="AG235" i="21"/>
  <c r="AF235" i="21"/>
  <c r="AE235" i="21"/>
  <c r="AH17" i="21"/>
  <c r="AG17" i="21"/>
  <c r="AF17" i="21"/>
  <c r="AE17" i="21"/>
  <c r="AH246" i="21"/>
  <c r="AG246" i="21"/>
  <c r="AF246" i="21"/>
  <c r="AE246" i="21"/>
  <c r="AH67" i="21"/>
  <c r="AG67" i="21"/>
  <c r="AF67" i="21"/>
  <c r="AE67" i="21"/>
  <c r="AH9" i="21"/>
  <c r="AG9" i="21"/>
  <c r="AF9" i="21"/>
  <c r="AE9" i="21"/>
  <c r="AH190" i="21"/>
  <c r="AG190" i="21"/>
  <c r="AF190" i="21"/>
  <c r="AE190" i="21"/>
  <c r="AH215" i="21"/>
  <c r="AG215" i="21"/>
  <c r="AF215" i="21"/>
  <c r="AE215" i="21"/>
  <c r="AH123" i="21"/>
  <c r="AG123" i="21"/>
  <c r="AF123" i="21"/>
  <c r="AE123" i="21"/>
  <c r="AH108" i="21"/>
  <c r="AG108" i="21"/>
  <c r="AF108" i="21"/>
  <c r="AE108" i="21"/>
  <c r="AH227" i="21"/>
  <c r="AG227" i="21"/>
  <c r="AF227" i="21"/>
  <c r="AE227" i="21"/>
  <c r="AH38" i="21"/>
  <c r="AG38" i="21"/>
  <c r="AF38" i="21"/>
  <c r="AE38" i="21"/>
  <c r="AH82" i="21"/>
  <c r="AG82" i="21"/>
  <c r="AF82" i="21"/>
  <c r="AE82" i="21"/>
  <c r="AH94" i="21"/>
  <c r="AG94" i="21"/>
  <c r="AF94" i="21"/>
  <c r="AE94" i="21"/>
  <c r="AH55" i="21"/>
  <c r="AG55" i="21"/>
  <c r="AF55" i="21"/>
  <c r="AE55" i="21"/>
  <c r="AH212" i="21"/>
  <c r="AG212" i="21"/>
  <c r="AF212" i="21"/>
  <c r="AE212" i="21"/>
  <c r="AH125" i="21"/>
  <c r="AG125" i="21"/>
  <c r="AF125" i="21"/>
  <c r="AE125" i="21"/>
  <c r="AH167" i="21"/>
  <c r="AG167" i="21"/>
  <c r="AF167" i="21"/>
  <c r="AE167" i="21"/>
  <c r="AH28" i="21"/>
  <c r="AG28" i="21"/>
  <c r="AF28" i="21"/>
  <c r="AE28" i="21"/>
  <c r="AH80" i="21"/>
  <c r="AG80" i="21"/>
  <c r="AF80" i="21"/>
  <c r="AE80" i="21"/>
  <c r="AH58" i="21"/>
  <c r="AG58" i="21"/>
  <c r="AF58" i="21"/>
  <c r="AE58" i="21"/>
  <c r="AH73" i="21"/>
  <c r="AG73" i="21"/>
  <c r="AF73" i="21"/>
  <c r="AE73" i="21"/>
  <c r="AH71" i="21"/>
  <c r="AF71" i="21"/>
  <c r="AE71" i="21"/>
  <c r="AH135" i="21"/>
  <c r="AF135" i="21"/>
  <c r="AH115" i="21"/>
  <c r="AF115" i="21"/>
  <c r="AE115" i="21"/>
  <c r="AH114" i="21"/>
  <c r="AF114" i="21"/>
  <c r="AE114" i="21"/>
  <c r="AH113" i="21"/>
  <c r="AF113" i="21"/>
  <c r="AE113" i="21"/>
  <c r="AH112" i="21"/>
  <c r="AF112" i="21"/>
  <c r="AE112" i="21"/>
  <c r="AH111" i="21"/>
  <c r="AF111" i="21"/>
  <c r="AE111" i="21"/>
  <c r="AH23" i="21"/>
  <c r="AF23" i="21"/>
  <c r="AE23" i="21"/>
  <c r="AH264" i="21"/>
  <c r="AG264" i="21"/>
  <c r="AF264" i="21"/>
  <c r="AH234" i="21"/>
  <c r="AG234" i="21"/>
  <c r="AF234" i="21"/>
  <c r="AH244" i="21"/>
  <c r="AG244" i="21"/>
  <c r="AF244" i="21"/>
  <c r="U80" i="21"/>
  <c r="T80" i="21"/>
  <c r="S80" i="21"/>
  <c r="R80" i="21"/>
  <c r="U212" i="21"/>
  <c r="T212" i="21"/>
  <c r="S212" i="21"/>
  <c r="R212" i="21"/>
  <c r="U186" i="21"/>
  <c r="T186" i="21"/>
  <c r="S186" i="21"/>
  <c r="R186" i="21"/>
  <c r="U205" i="21"/>
  <c r="T205" i="21"/>
  <c r="S205" i="21"/>
  <c r="R205" i="21"/>
  <c r="U25" i="21"/>
  <c r="T25" i="21"/>
  <c r="S25" i="21"/>
  <c r="R25" i="21"/>
  <c r="U167" i="21"/>
  <c r="T167" i="21"/>
  <c r="S167" i="21"/>
  <c r="R167" i="21"/>
  <c r="U166" i="21"/>
  <c r="T166" i="21"/>
  <c r="S166" i="21"/>
  <c r="R166" i="21"/>
  <c r="U72" i="21"/>
  <c r="T72" i="21"/>
  <c r="S72" i="21"/>
  <c r="R72" i="21"/>
  <c r="U12" i="21"/>
  <c r="T12" i="21"/>
  <c r="S12" i="21"/>
  <c r="R12" i="21"/>
  <c r="U173" i="21"/>
  <c r="T173" i="21"/>
  <c r="S173" i="21"/>
  <c r="R173" i="21"/>
  <c r="U228" i="21"/>
  <c r="T228" i="21"/>
  <c r="S228" i="21"/>
  <c r="R228" i="21"/>
  <c r="U42" i="21"/>
  <c r="T42" i="21"/>
  <c r="S42" i="21"/>
  <c r="R42" i="21"/>
  <c r="U64" i="21"/>
  <c r="T64" i="21"/>
  <c r="S64" i="21"/>
  <c r="R64" i="21"/>
  <c r="U204" i="21"/>
  <c r="T204" i="21"/>
  <c r="S204" i="21"/>
  <c r="R204" i="21"/>
  <c r="U218" i="21"/>
  <c r="T218" i="21"/>
  <c r="S218" i="21"/>
  <c r="R218" i="21"/>
  <c r="U127" i="21"/>
  <c r="T127" i="21"/>
  <c r="S127" i="21"/>
  <c r="R127" i="21"/>
  <c r="U199" i="21"/>
  <c r="T199" i="21"/>
  <c r="S199" i="21"/>
  <c r="R199" i="21"/>
  <c r="U76" i="21"/>
  <c r="T76" i="21"/>
  <c r="S76" i="21"/>
  <c r="R76" i="21"/>
  <c r="U178" i="21"/>
  <c r="T178" i="21"/>
  <c r="S178" i="21"/>
  <c r="R178" i="21"/>
  <c r="U86" i="21"/>
  <c r="T86" i="21"/>
  <c r="S86" i="21"/>
  <c r="R86" i="21"/>
  <c r="U26" i="21"/>
  <c r="T26" i="21"/>
  <c r="S26" i="21"/>
  <c r="R26" i="21"/>
  <c r="U32" i="21"/>
  <c r="T32" i="21"/>
  <c r="S32" i="21"/>
  <c r="R32" i="21"/>
  <c r="U145" i="21"/>
  <c r="T145" i="21"/>
  <c r="S145" i="21"/>
  <c r="R145" i="21"/>
  <c r="U234" i="21"/>
  <c r="T234" i="21"/>
  <c r="S234" i="21"/>
  <c r="R234" i="21"/>
  <c r="U203" i="21"/>
  <c r="T203" i="21"/>
  <c r="S203" i="21"/>
  <c r="R203" i="21"/>
  <c r="U46" i="21"/>
  <c r="T46" i="21"/>
  <c r="S46" i="21"/>
  <c r="R46" i="21"/>
  <c r="U170" i="21"/>
  <c r="T170" i="21"/>
  <c r="S170" i="21"/>
  <c r="R170" i="21"/>
  <c r="U31" i="21"/>
  <c r="T31" i="21"/>
  <c r="S31" i="21"/>
  <c r="R31" i="21"/>
  <c r="U108" i="21"/>
  <c r="T108" i="21"/>
  <c r="S108" i="21"/>
  <c r="R108" i="21"/>
  <c r="U24" i="21"/>
  <c r="T24" i="21"/>
  <c r="S24" i="21"/>
  <c r="R24" i="21"/>
  <c r="U151" i="21"/>
  <c r="T151" i="21"/>
  <c r="S151" i="21"/>
  <c r="R151" i="21"/>
  <c r="U165" i="21"/>
  <c r="T165" i="21"/>
  <c r="S165" i="21"/>
  <c r="R165" i="21"/>
  <c r="U169" i="21"/>
  <c r="T169" i="21"/>
  <c r="S169" i="21"/>
  <c r="R169" i="21"/>
  <c r="U63" i="21"/>
  <c r="T63" i="21"/>
  <c r="S63" i="21"/>
  <c r="R63" i="21"/>
  <c r="U193" i="21"/>
  <c r="T193" i="21"/>
  <c r="S193" i="21"/>
  <c r="R193" i="21"/>
  <c r="U60" i="21"/>
  <c r="T60" i="21"/>
  <c r="S60" i="21"/>
  <c r="R60" i="21"/>
  <c r="U132" i="21"/>
  <c r="T132" i="21"/>
  <c r="S132" i="21"/>
  <c r="R132" i="21"/>
  <c r="U107" i="21"/>
  <c r="T107" i="21"/>
  <c r="S107" i="21"/>
  <c r="R107" i="21"/>
  <c r="U140" i="21"/>
  <c r="T140" i="21"/>
  <c r="S140" i="21"/>
  <c r="R140" i="21"/>
  <c r="U106" i="21"/>
  <c r="T106" i="21"/>
  <c r="S106" i="21"/>
  <c r="R106" i="21"/>
  <c r="U185" i="21"/>
  <c r="T185" i="21"/>
  <c r="S185" i="21"/>
  <c r="R185" i="21"/>
  <c r="U59" i="21"/>
  <c r="T59" i="21"/>
  <c r="S59" i="21"/>
  <c r="R59" i="21"/>
  <c r="U192" i="21"/>
  <c r="T192" i="21"/>
  <c r="S192" i="21"/>
  <c r="R192" i="21"/>
  <c r="U11" i="21"/>
  <c r="T11" i="21"/>
  <c r="S11" i="21"/>
  <c r="R11" i="21"/>
  <c r="U162" i="21"/>
  <c r="T162" i="21"/>
  <c r="S162" i="21"/>
  <c r="R162" i="21"/>
  <c r="U126" i="21"/>
  <c r="T126" i="21"/>
  <c r="S126" i="21"/>
  <c r="R126" i="21"/>
  <c r="U125" i="21"/>
  <c r="T125" i="21"/>
  <c r="S125" i="21"/>
  <c r="R125" i="21"/>
  <c r="U58" i="21"/>
  <c r="T58" i="21"/>
  <c r="S58" i="21"/>
  <c r="R58" i="21"/>
  <c r="U158" i="21"/>
  <c r="T158" i="21"/>
  <c r="S158" i="21"/>
  <c r="R158" i="21"/>
  <c r="U57" i="21"/>
  <c r="T57" i="21"/>
  <c r="S57" i="21"/>
  <c r="R57" i="21"/>
  <c r="U184" i="21"/>
  <c r="T184" i="21"/>
  <c r="S184" i="21"/>
  <c r="R184" i="21"/>
  <c r="U16" i="21"/>
  <c r="T16" i="21"/>
  <c r="S16" i="21"/>
  <c r="R16" i="21"/>
  <c r="U211" i="21"/>
  <c r="T211" i="21"/>
  <c r="S211" i="21"/>
  <c r="R211" i="21"/>
  <c r="U225" i="21"/>
  <c r="T225" i="21"/>
  <c r="S225" i="21"/>
  <c r="R225" i="21"/>
  <c r="U105" i="21"/>
  <c r="T105" i="21"/>
  <c r="S105" i="21"/>
  <c r="R105" i="21"/>
  <c r="U191" i="21"/>
  <c r="T191" i="21"/>
  <c r="S191" i="21"/>
  <c r="R191" i="21"/>
  <c r="U100" i="21"/>
  <c r="T100" i="21"/>
  <c r="S100" i="21"/>
  <c r="R100" i="21"/>
  <c r="U242" i="21"/>
  <c r="T242" i="21"/>
  <c r="S242" i="21"/>
  <c r="R242" i="21"/>
  <c r="U8" i="21"/>
  <c r="T8" i="21"/>
  <c r="S8" i="21"/>
  <c r="R8" i="21"/>
  <c r="U96" i="21"/>
  <c r="T96" i="21"/>
  <c r="S96" i="21"/>
  <c r="R96" i="21"/>
  <c r="U210" i="21"/>
  <c r="T210" i="21"/>
  <c r="S210" i="21"/>
  <c r="R210" i="21"/>
  <c r="U131" i="21"/>
  <c r="T131" i="21"/>
  <c r="S131" i="21"/>
  <c r="R131" i="21"/>
  <c r="U84" i="21"/>
  <c r="T84" i="21"/>
  <c r="S84" i="21"/>
  <c r="R84" i="21"/>
  <c r="U198" i="21"/>
  <c r="T198" i="21"/>
  <c r="S198" i="21"/>
  <c r="R198" i="21"/>
  <c r="U71" i="21"/>
  <c r="T71" i="21"/>
  <c r="S71" i="21"/>
  <c r="R71" i="21"/>
  <c r="U157" i="21"/>
  <c r="T157" i="21"/>
  <c r="S157" i="21"/>
  <c r="R157" i="21"/>
  <c r="U56" i="21"/>
  <c r="T56" i="21"/>
  <c r="S56" i="21"/>
  <c r="R56" i="21"/>
  <c r="U182" i="21"/>
  <c r="T182" i="21"/>
  <c r="S182" i="21"/>
  <c r="R182" i="21"/>
  <c r="U104" i="21"/>
  <c r="T104" i="21"/>
  <c r="S104" i="21"/>
  <c r="R104" i="21"/>
  <c r="U17" i="21"/>
  <c r="T17" i="21"/>
  <c r="S17" i="21"/>
  <c r="R17" i="21"/>
  <c r="U110" i="21"/>
  <c r="T110" i="21"/>
  <c r="S110" i="21"/>
  <c r="R110" i="21"/>
  <c r="U139" i="21"/>
  <c r="T139" i="21"/>
  <c r="S139" i="21"/>
  <c r="R139" i="21"/>
  <c r="U52" i="21"/>
  <c r="T52" i="21"/>
  <c r="S52" i="21"/>
  <c r="R52" i="21"/>
  <c r="U177" i="21"/>
  <c r="T177" i="21"/>
  <c r="S177" i="21"/>
  <c r="R177" i="21"/>
  <c r="U187" i="21"/>
  <c r="T187" i="21"/>
  <c r="S187" i="21"/>
  <c r="R187" i="21"/>
  <c r="U241" i="21"/>
  <c r="T241" i="21"/>
  <c r="S241" i="21"/>
  <c r="R241" i="21"/>
  <c r="U7" i="21"/>
  <c r="T7" i="21"/>
  <c r="S7" i="21"/>
  <c r="R7" i="21"/>
  <c r="U130" i="21"/>
  <c r="T130" i="21"/>
  <c r="S130" i="21"/>
  <c r="R130" i="21"/>
  <c r="U70" i="21"/>
  <c r="T70" i="21"/>
  <c r="S70" i="21"/>
  <c r="R70" i="21"/>
  <c r="U39" i="21"/>
  <c r="T39" i="21"/>
  <c r="S39" i="21"/>
  <c r="R39" i="21"/>
  <c r="U216" i="21"/>
  <c r="T216" i="21"/>
  <c r="S216" i="21"/>
  <c r="R216" i="21"/>
  <c r="U133" i="21"/>
  <c r="T133" i="21"/>
  <c r="S133" i="21"/>
  <c r="R133" i="21"/>
  <c r="U4" i="21"/>
  <c r="T4" i="21"/>
  <c r="S4" i="21"/>
  <c r="R4" i="21"/>
  <c r="U82" i="21"/>
  <c r="T82" i="21"/>
  <c r="S82" i="21"/>
  <c r="R82" i="21"/>
  <c r="U152" i="21"/>
  <c r="T152" i="21"/>
  <c r="S152" i="21"/>
  <c r="R152" i="21"/>
  <c r="U109" i="21"/>
  <c r="T109" i="21"/>
  <c r="S109" i="21"/>
  <c r="R109" i="21"/>
  <c r="U83" i="21"/>
  <c r="T83" i="21"/>
  <c r="S83" i="21"/>
  <c r="R83" i="21"/>
  <c r="U236" i="21"/>
  <c r="T236" i="21"/>
  <c r="S236" i="21"/>
  <c r="R236" i="21"/>
  <c r="U6" i="21"/>
  <c r="T6" i="21"/>
  <c r="S6" i="21"/>
  <c r="R6" i="21"/>
  <c r="U197" i="21"/>
  <c r="T197" i="21"/>
  <c r="S197" i="21"/>
  <c r="R197" i="21"/>
  <c r="U176" i="21"/>
  <c r="T176" i="21"/>
  <c r="S176" i="21"/>
  <c r="R176" i="21"/>
  <c r="U220" i="21"/>
  <c r="T220" i="21"/>
  <c r="S220" i="21"/>
  <c r="R220" i="21"/>
  <c r="U129" i="21"/>
  <c r="T129" i="21"/>
  <c r="S129" i="21"/>
  <c r="R129" i="21"/>
  <c r="U23" i="21"/>
  <c r="T23" i="21"/>
  <c r="S23" i="21"/>
  <c r="R23" i="21"/>
  <c r="U69" i="21"/>
  <c r="T69" i="21"/>
  <c r="S69" i="21"/>
  <c r="R69" i="21"/>
  <c r="U164" i="21"/>
  <c r="T164" i="21"/>
  <c r="S164" i="21"/>
  <c r="R164" i="21"/>
  <c r="U111" i="21"/>
  <c r="T111" i="21"/>
  <c r="S111" i="21"/>
  <c r="R111" i="21"/>
  <c r="U41" i="21"/>
  <c r="T41" i="21"/>
  <c r="S41" i="21"/>
  <c r="R41" i="21"/>
  <c r="U2" i="21"/>
  <c r="T2" i="21"/>
  <c r="S2" i="21"/>
  <c r="R2" i="21"/>
  <c r="U95" i="21"/>
  <c r="T95" i="21"/>
  <c r="S95" i="21"/>
  <c r="R95" i="21"/>
  <c r="U22" i="21"/>
  <c r="T22" i="21"/>
  <c r="S22" i="21"/>
  <c r="R22" i="21"/>
  <c r="U128" i="21"/>
  <c r="T128" i="21"/>
  <c r="S128" i="21"/>
  <c r="R128" i="21"/>
  <c r="U103" i="21"/>
  <c r="T103" i="21"/>
  <c r="S103" i="21"/>
  <c r="R103" i="21"/>
  <c r="U175" i="21"/>
  <c r="T175" i="21"/>
  <c r="S175" i="21"/>
  <c r="R175" i="21"/>
  <c r="U240" i="21"/>
  <c r="T240" i="21"/>
  <c r="S240" i="21"/>
  <c r="R240" i="21"/>
  <c r="U150" i="21"/>
  <c r="T150" i="21"/>
  <c r="S150" i="21"/>
  <c r="R150" i="21"/>
  <c r="U196" i="21"/>
  <c r="T196" i="21"/>
  <c r="S196" i="21"/>
  <c r="R196" i="21"/>
  <c r="U47" i="21"/>
  <c r="T47" i="21"/>
  <c r="S47" i="21"/>
  <c r="R47" i="21"/>
  <c r="U117" i="21"/>
  <c r="T117" i="21"/>
  <c r="S117" i="21"/>
  <c r="R117" i="21"/>
  <c r="U161" i="21"/>
  <c r="T161" i="21"/>
  <c r="S161" i="21"/>
  <c r="R161" i="21"/>
  <c r="U85" i="21"/>
  <c r="T85" i="21"/>
  <c r="S85" i="21"/>
  <c r="R85" i="21"/>
  <c r="U62" i="21"/>
  <c r="T62" i="21"/>
  <c r="S62" i="21"/>
  <c r="R62" i="21"/>
  <c r="U239" i="21"/>
  <c r="T239" i="21"/>
  <c r="S239" i="21"/>
  <c r="R239" i="21"/>
  <c r="U21" i="21"/>
  <c r="T21" i="21"/>
  <c r="S21" i="21"/>
  <c r="R21" i="21"/>
  <c r="U134" i="21"/>
  <c r="T134" i="21"/>
  <c r="S134" i="21"/>
  <c r="R134" i="21"/>
  <c r="U43" i="21"/>
  <c r="T43" i="21"/>
  <c r="S43" i="21"/>
  <c r="R43" i="21"/>
  <c r="U102" i="21"/>
  <c r="T102" i="21"/>
  <c r="S102" i="21"/>
  <c r="R102" i="21"/>
  <c r="U87" i="21"/>
  <c r="T87" i="21"/>
  <c r="S87" i="21"/>
  <c r="R87" i="21"/>
  <c r="U174" i="21"/>
  <c r="T174" i="21"/>
  <c r="S174" i="21"/>
  <c r="R174" i="21"/>
  <c r="U15" i="21"/>
  <c r="T15" i="21"/>
  <c r="S15" i="21"/>
  <c r="R15" i="21"/>
  <c r="U219" i="21"/>
  <c r="T219" i="21"/>
  <c r="S219" i="21"/>
  <c r="R219" i="21"/>
  <c r="U114" i="21"/>
  <c r="T114" i="21"/>
  <c r="S114" i="21"/>
  <c r="R114" i="21"/>
  <c r="U202" i="21"/>
  <c r="T202" i="21"/>
  <c r="S202" i="21"/>
  <c r="R202" i="21"/>
  <c r="U68" i="21"/>
  <c r="T68" i="21"/>
  <c r="S68" i="21"/>
  <c r="R68" i="21"/>
  <c r="U168" i="21"/>
  <c r="T168" i="21"/>
  <c r="S168" i="21"/>
  <c r="R168" i="21"/>
  <c r="U48" i="21"/>
  <c r="T48" i="21"/>
  <c r="S48" i="21"/>
  <c r="R48" i="21"/>
  <c r="U113" i="21"/>
  <c r="T113" i="21"/>
  <c r="S113" i="21"/>
  <c r="R113" i="21"/>
  <c r="U97" i="21"/>
  <c r="T97" i="21"/>
  <c r="S97" i="21"/>
  <c r="R97" i="21"/>
  <c r="U195" i="21"/>
  <c r="T195" i="21"/>
  <c r="S195" i="21"/>
  <c r="R195" i="21"/>
  <c r="U180" i="21"/>
  <c r="T180" i="21"/>
  <c r="S180" i="21"/>
  <c r="R180" i="21"/>
  <c r="U246" i="21"/>
  <c r="T246" i="21"/>
  <c r="S246" i="21"/>
  <c r="R246" i="21"/>
  <c r="U20" i="21"/>
  <c r="T20" i="21"/>
  <c r="S20" i="21"/>
  <c r="R20" i="21"/>
  <c r="U232" i="21"/>
  <c r="T232" i="21"/>
  <c r="S232" i="21"/>
  <c r="R232" i="21"/>
  <c r="U217" i="21"/>
  <c r="T217" i="21"/>
  <c r="S217" i="21"/>
  <c r="R217" i="21"/>
  <c r="U136" i="21"/>
  <c r="T136" i="21"/>
  <c r="S136" i="21"/>
  <c r="R136" i="21"/>
  <c r="U51" i="21"/>
  <c r="T51" i="21"/>
  <c r="S51" i="21"/>
  <c r="R51" i="21"/>
  <c r="U101" i="21"/>
  <c r="T101" i="21"/>
  <c r="S101" i="21"/>
  <c r="R101" i="21"/>
  <c r="U88" i="21"/>
  <c r="T88" i="21"/>
  <c r="S88" i="21"/>
  <c r="R88" i="21"/>
  <c r="U160" i="21"/>
  <c r="T160" i="21"/>
  <c r="S160" i="21"/>
  <c r="R160" i="21"/>
  <c r="U190" i="21"/>
  <c r="T190" i="21"/>
  <c r="S190" i="21"/>
  <c r="R190" i="21"/>
  <c r="U120" i="21"/>
  <c r="T120" i="21"/>
  <c r="S120" i="21"/>
  <c r="R120" i="21"/>
  <c r="U79" i="21"/>
  <c r="T79" i="21"/>
  <c r="S79" i="21"/>
  <c r="R79" i="21"/>
  <c r="U201" i="21"/>
  <c r="T201" i="21"/>
  <c r="S201" i="21"/>
  <c r="R201" i="21"/>
  <c r="U29" i="21"/>
  <c r="T29" i="21"/>
  <c r="S29" i="21"/>
  <c r="R29" i="21"/>
  <c r="U156" i="21"/>
  <c r="T156" i="21"/>
  <c r="S156" i="21"/>
  <c r="R156" i="21"/>
  <c r="U19" i="21"/>
  <c r="T19" i="21"/>
  <c r="S19" i="21"/>
  <c r="R19" i="21"/>
  <c r="U231" i="21"/>
  <c r="T231" i="21"/>
  <c r="S231" i="21"/>
  <c r="R231" i="21"/>
  <c r="U94" i="21"/>
  <c r="T94" i="21"/>
  <c r="S94" i="21"/>
  <c r="R94" i="21"/>
  <c r="U149" i="21"/>
  <c r="T149" i="21"/>
  <c r="S149" i="21"/>
  <c r="R149" i="21"/>
  <c r="U200" i="21"/>
  <c r="T200" i="21"/>
  <c r="S200" i="21"/>
  <c r="R200" i="21"/>
  <c r="U67" i="21"/>
  <c r="T67" i="21"/>
  <c r="S67" i="21"/>
  <c r="R67" i="21"/>
  <c r="U38" i="21"/>
  <c r="T38" i="21"/>
  <c r="S38" i="21"/>
  <c r="R38" i="21"/>
  <c r="U50" i="21"/>
  <c r="T50" i="21"/>
  <c r="S50" i="21"/>
  <c r="R50" i="21"/>
  <c r="U112" i="21"/>
  <c r="T112" i="21"/>
  <c r="S112" i="21"/>
  <c r="R112" i="21"/>
  <c r="U119" i="21"/>
  <c r="T119" i="21"/>
  <c r="S119" i="21"/>
  <c r="R119" i="21"/>
  <c r="U244" i="21"/>
  <c r="T244" i="21"/>
  <c r="S244" i="21"/>
  <c r="R244" i="21"/>
  <c r="U181" i="21"/>
  <c r="T181" i="21"/>
  <c r="S181" i="21"/>
  <c r="R181" i="21"/>
  <c r="U183" i="21"/>
  <c r="T183" i="21"/>
  <c r="S183" i="21"/>
  <c r="R183" i="21"/>
  <c r="U124" i="21"/>
  <c r="T124" i="21"/>
  <c r="S124" i="21"/>
  <c r="R124" i="21"/>
  <c r="U14" i="21"/>
  <c r="T14" i="21"/>
  <c r="S14" i="21"/>
  <c r="R14" i="21"/>
  <c r="U66" i="21"/>
  <c r="T66" i="21"/>
  <c r="S66" i="21"/>
  <c r="R66" i="21"/>
  <c r="U37" i="21"/>
  <c r="T37" i="21"/>
  <c r="S37" i="21"/>
  <c r="R37" i="21"/>
  <c r="U223" i="21"/>
  <c r="T223" i="21"/>
  <c r="S223" i="21"/>
  <c r="R223" i="21"/>
  <c r="U55" i="21"/>
  <c r="T55" i="21"/>
  <c r="S55" i="21"/>
  <c r="R55" i="21"/>
  <c r="U144" i="21"/>
  <c r="T144" i="21"/>
  <c r="S144" i="21"/>
  <c r="R144" i="21"/>
  <c r="U10" i="21"/>
  <c r="T10" i="21"/>
  <c r="S10" i="21"/>
  <c r="R10" i="21"/>
  <c r="U143" i="21"/>
  <c r="T143" i="21"/>
  <c r="S143" i="21"/>
  <c r="R143" i="21"/>
  <c r="U237" i="21"/>
  <c r="T237" i="21"/>
  <c r="S237" i="21"/>
  <c r="R237" i="21"/>
  <c r="U233" i="21"/>
  <c r="T233" i="21"/>
  <c r="S233" i="21"/>
  <c r="R233" i="21"/>
  <c r="U206" i="21"/>
  <c r="T206" i="21"/>
  <c r="S206" i="21"/>
  <c r="R206" i="21"/>
  <c r="U230" i="21"/>
  <c r="T230" i="21"/>
  <c r="S230" i="21"/>
  <c r="R230" i="21"/>
  <c r="U5" i="21"/>
  <c r="T5" i="21"/>
  <c r="S5" i="21"/>
  <c r="R5" i="21"/>
  <c r="U75" i="21"/>
  <c r="T75" i="21"/>
  <c r="S75" i="21"/>
  <c r="R75" i="21"/>
  <c r="U179" i="21"/>
  <c r="T179" i="21"/>
  <c r="S179" i="21"/>
  <c r="R179" i="21"/>
  <c r="U238" i="21"/>
  <c r="T238" i="21"/>
  <c r="S238" i="21"/>
  <c r="R238" i="21"/>
  <c r="U13" i="21"/>
  <c r="T13" i="21"/>
  <c r="S13" i="21"/>
  <c r="R13" i="21"/>
  <c r="U148" i="21"/>
  <c r="T148" i="21"/>
  <c r="S148" i="21"/>
  <c r="R148" i="21"/>
  <c r="U36" i="21"/>
  <c r="T36" i="21"/>
  <c r="S36" i="21"/>
  <c r="R36" i="21"/>
  <c r="U208" i="21"/>
  <c r="T208" i="21"/>
  <c r="S208" i="21"/>
  <c r="R208" i="21"/>
  <c r="U138" i="21"/>
  <c r="T138" i="21"/>
  <c r="S138" i="21"/>
  <c r="R138" i="21"/>
  <c r="U224" i="21"/>
  <c r="T224" i="21"/>
  <c r="S224" i="21"/>
  <c r="R224" i="21"/>
  <c r="U89" i="21"/>
  <c r="T89" i="21"/>
  <c r="S89" i="21"/>
  <c r="R89" i="21"/>
  <c r="U118" i="21"/>
  <c r="T118" i="21"/>
  <c r="S118" i="21"/>
  <c r="R118" i="21"/>
  <c r="U194" i="21"/>
  <c r="T194" i="21"/>
  <c r="S194" i="21"/>
  <c r="R194" i="21"/>
  <c r="U229" i="21"/>
  <c r="T229" i="21"/>
  <c r="S229" i="21"/>
  <c r="R229" i="21"/>
  <c r="U81" i="21"/>
  <c r="T81" i="21"/>
  <c r="S81" i="21"/>
  <c r="R81" i="21"/>
  <c r="U28" i="21"/>
  <c r="T28" i="21"/>
  <c r="S28" i="21"/>
  <c r="R28" i="21"/>
  <c r="U155" i="21"/>
  <c r="T155" i="21"/>
  <c r="S155" i="21"/>
  <c r="R155" i="21"/>
  <c r="U154" i="21"/>
  <c r="T154" i="21"/>
  <c r="S154" i="21"/>
  <c r="R154" i="21"/>
  <c r="U226" i="21"/>
  <c r="T226" i="21"/>
  <c r="S226" i="21"/>
  <c r="R226" i="21"/>
  <c r="U74" i="21"/>
  <c r="T74" i="21"/>
  <c r="S74" i="21"/>
  <c r="R74" i="21"/>
  <c r="U90" i="21"/>
  <c r="T90" i="21"/>
  <c r="S90" i="21"/>
  <c r="R90" i="21"/>
  <c r="U34" i="21"/>
  <c r="T34" i="21"/>
  <c r="S34" i="21"/>
  <c r="R34" i="21"/>
  <c r="U247" i="21"/>
  <c r="T247" i="21"/>
  <c r="S247" i="21"/>
  <c r="R247" i="21"/>
  <c r="U172" i="21"/>
  <c r="T172" i="21"/>
  <c r="S172" i="21"/>
  <c r="R172" i="21"/>
  <c r="U207" i="21"/>
  <c r="T207" i="21"/>
  <c r="S207" i="21"/>
  <c r="R207" i="21"/>
  <c r="U116" i="21"/>
  <c r="T116" i="21"/>
  <c r="S116" i="21"/>
  <c r="R116" i="21"/>
  <c r="U61" i="21"/>
  <c r="T61" i="21"/>
  <c r="S61" i="21"/>
  <c r="R61" i="21"/>
  <c r="U3" i="21"/>
  <c r="T3" i="21"/>
  <c r="S3" i="21"/>
  <c r="R3" i="21"/>
  <c r="U27" i="21"/>
  <c r="T27" i="21"/>
  <c r="S27" i="21"/>
  <c r="R27" i="21"/>
  <c r="U92" i="21"/>
  <c r="T92" i="21"/>
  <c r="S92" i="21"/>
  <c r="R92" i="21"/>
  <c r="U78" i="21"/>
  <c r="T78" i="21"/>
  <c r="S78" i="21"/>
  <c r="R78" i="21"/>
  <c r="U245" i="21"/>
  <c r="T245" i="21"/>
  <c r="S245" i="21"/>
  <c r="R245" i="21"/>
  <c r="U209" i="21"/>
  <c r="T209" i="21"/>
  <c r="S209" i="21"/>
  <c r="R209" i="21"/>
  <c r="U123" i="21"/>
  <c r="T123" i="21"/>
  <c r="S123" i="21"/>
  <c r="R123" i="21"/>
  <c r="U153" i="21"/>
  <c r="T153" i="21"/>
  <c r="S153" i="21"/>
  <c r="R153" i="21"/>
  <c r="U73" i="21"/>
  <c r="T73" i="21"/>
  <c r="S73" i="21"/>
  <c r="R73" i="21"/>
  <c r="U159" i="21"/>
  <c r="T159" i="21"/>
  <c r="S159" i="21"/>
  <c r="R159" i="21"/>
  <c r="U142" i="21"/>
  <c r="T142" i="21"/>
  <c r="S142" i="21"/>
  <c r="R142" i="21"/>
  <c r="U9" i="21"/>
  <c r="T9" i="21"/>
  <c r="S9" i="21"/>
  <c r="R9" i="21"/>
  <c r="U54" i="21"/>
  <c r="T54" i="21"/>
  <c r="S54" i="21"/>
  <c r="R54" i="21"/>
  <c r="U33" i="21"/>
  <c r="T33" i="21"/>
  <c r="S33" i="21"/>
  <c r="R33" i="21"/>
  <c r="U171" i="21"/>
  <c r="T171" i="21"/>
  <c r="S171" i="21"/>
  <c r="R171" i="21"/>
  <c r="U93" i="21"/>
  <c r="T93" i="21"/>
  <c r="S93" i="21"/>
  <c r="R93" i="21"/>
  <c r="U122" i="21"/>
  <c r="T122" i="21"/>
  <c r="S122" i="21"/>
  <c r="R122" i="21"/>
  <c r="U137" i="21"/>
  <c r="T137" i="21"/>
  <c r="S137" i="21"/>
  <c r="R137" i="21"/>
  <c r="U222" i="21"/>
  <c r="T222" i="21"/>
  <c r="S222" i="21"/>
  <c r="R222" i="21"/>
  <c r="U163" i="21"/>
  <c r="T163" i="21"/>
  <c r="S163" i="21"/>
  <c r="R163" i="21"/>
  <c r="U147" i="21"/>
  <c r="T147" i="21"/>
  <c r="S147" i="21"/>
  <c r="R147" i="21"/>
  <c r="U215" i="21"/>
  <c r="T215" i="21"/>
  <c r="S215" i="21"/>
  <c r="R215" i="21"/>
  <c r="U18" i="21"/>
  <c r="T18" i="21"/>
  <c r="S18" i="21"/>
  <c r="R18" i="21"/>
  <c r="U121" i="21"/>
  <c r="T121" i="21"/>
  <c r="S121" i="21"/>
  <c r="R121" i="21"/>
  <c r="U35" i="21"/>
  <c r="T35" i="21"/>
  <c r="S35" i="21"/>
  <c r="R35" i="21"/>
  <c r="U146" i="21"/>
  <c r="T146" i="21"/>
  <c r="S146" i="21"/>
  <c r="R146" i="21"/>
  <c r="U65" i="21"/>
  <c r="T65" i="21"/>
  <c r="S65" i="21"/>
  <c r="R65" i="21"/>
  <c r="U243" i="21"/>
  <c r="T243" i="21"/>
  <c r="S243" i="21"/>
  <c r="R243" i="21"/>
  <c r="U115" i="21"/>
  <c r="T115" i="21"/>
  <c r="S115" i="21"/>
  <c r="R115" i="21"/>
  <c r="U214" i="21"/>
  <c r="T214" i="21"/>
  <c r="S214" i="21"/>
  <c r="R214" i="21"/>
  <c r="U189" i="21"/>
  <c r="T189" i="21"/>
  <c r="S189" i="21"/>
  <c r="R189" i="21"/>
  <c r="U49" i="21"/>
  <c r="T49" i="21"/>
  <c r="S49" i="21"/>
  <c r="R49" i="21"/>
  <c r="U213" i="21"/>
  <c r="T213" i="21"/>
  <c r="S213" i="21"/>
  <c r="R213" i="21"/>
  <c r="U99" i="21"/>
  <c r="T99" i="21"/>
  <c r="S99" i="21"/>
  <c r="R99" i="21"/>
  <c r="U91" i="21"/>
  <c r="T91" i="21"/>
  <c r="S91" i="21"/>
  <c r="R91" i="21"/>
  <c r="U188" i="21"/>
  <c r="T188" i="21"/>
  <c r="S188" i="21"/>
  <c r="R188" i="21"/>
  <c r="U141" i="21"/>
  <c r="T141" i="21"/>
  <c r="S141" i="21"/>
  <c r="R141" i="21"/>
  <c r="U227" i="21"/>
  <c r="T227" i="21"/>
  <c r="S227" i="21"/>
  <c r="R227" i="21"/>
  <c r="U53" i="21"/>
  <c r="T53" i="21"/>
  <c r="S53" i="21"/>
  <c r="R53" i="21"/>
  <c r="U45" i="21"/>
  <c r="S45" i="21"/>
  <c r="U98" i="21"/>
  <c r="S98" i="21"/>
  <c r="U221" i="21"/>
  <c r="S221" i="21"/>
  <c r="R221" i="21"/>
  <c r="U30" i="21"/>
  <c r="S30" i="21"/>
  <c r="R30" i="21"/>
  <c r="U235" i="21"/>
  <c r="S235" i="21"/>
  <c r="U40" i="21"/>
  <c r="S40" i="21"/>
  <c r="R40" i="21"/>
  <c r="U77" i="21"/>
  <c r="S77" i="21"/>
  <c r="R77" i="21"/>
  <c r="U135" i="21"/>
  <c r="T135" i="21"/>
  <c r="S135" i="21"/>
  <c r="U44" i="21"/>
  <c r="T44" i="21"/>
  <c r="S44" i="21"/>
  <c r="H20" i="21"/>
  <c r="G20" i="21"/>
  <c r="F20" i="21"/>
  <c r="E20" i="21"/>
  <c r="H51" i="21"/>
  <c r="G51" i="21"/>
  <c r="F51" i="21"/>
  <c r="E51" i="21"/>
  <c r="H4" i="21"/>
  <c r="G4" i="21"/>
  <c r="F4" i="21"/>
  <c r="E4" i="21"/>
  <c r="H18" i="21"/>
  <c r="G18" i="21"/>
  <c r="F18" i="21"/>
  <c r="E18" i="21"/>
  <c r="H22" i="21"/>
  <c r="G22" i="21"/>
  <c r="F22" i="21"/>
  <c r="E22" i="21"/>
  <c r="H9" i="21"/>
  <c r="G9" i="21"/>
  <c r="F9" i="21"/>
  <c r="E9" i="21"/>
  <c r="H55" i="21"/>
  <c r="G55" i="21"/>
  <c r="F55" i="21"/>
  <c r="E55" i="21"/>
  <c r="H39" i="21"/>
  <c r="G39" i="21"/>
  <c r="F39" i="21"/>
  <c r="E39" i="21"/>
  <c r="H2" i="21"/>
  <c r="G2" i="21"/>
  <c r="F2" i="21"/>
  <c r="E2" i="21"/>
  <c r="H3" i="21"/>
  <c r="G3" i="21"/>
  <c r="F3" i="21"/>
  <c r="E3" i="21"/>
  <c r="H33" i="21"/>
  <c r="G33" i="21"/>
  <c r="F33" i="21"/>
  <c r="E33" i="21"/>
  <c r="H7" i="21"/>
  <c r="G7" i="21"/>
  <c r="F7" i="21"/>
  <c r="E7" i="21"/>
  <c r="H32" i="21"/>
  <c r="G32" i="21"/>
  <c r="F32" i="21"/>
  <c r="E32" i="21"/>
  <c r="H36" i="21"/>
  <c r="G36" i="21"/>
  <c r="F36" i="21"/>
  <c r="E36" i="21"/>
  <c r="H42" i="21"/>
  <c r="G42" i="21"/>
  <c r="F42" i="21"/>
  <c r="E42" i="21"/>
  <c r="H25" i="21"/>
  <c r="G25" i="21"/>
  <c r="F25" i="21"/>
  <c r="E25" i="21"/>
  <c r="H43" i="21"/>
  <c r="G43" i="21"/>
  <c r="F43" i="21"/>
  <c r="E43" i="21"/>
  <c r="H17" i="21"/>
  <c r="G17" i="21"/>
  <c r="F17" i="21"/>
  <c r="E17" i="21"/>
  <c r="H35" i="21"/>
  <c r="G35" i="21"/>
  <c r="F35" i="21"/>
  <c r="E35" i="21"/>
  <c r="H38" i="21"/>
  <c r="G38" i="21"/>
  <c r="F38" i="21"/>
  <c r="E38" i="21"/>
  <c r="H50" i="21"/>
  <c r="G50" i="21"/>
  <c r="F50" i="21"/>
  <c r="E50" i="21"/>
  <c r="H48" i="21"/>
  <c r="G48" i="21"/>
  <c r="F48" i="21"/>
  <c r="E48" i="21"/>
  <c r="H16" i="21"/>
  <c r="G16" i="21"/>
  <c r="F16" i="21"/>
  <c r="E16" i="21"/>
  <c r="H53" i="21"/>
  <c r="G53" i="21"/>
  <c r="F53" i="21"/>
  <c r="E53" i="21"/>
  <c r="H46" i="21"/>
  <c r="G46" i="21"/>
  <c r="F46" i="21"/>
  <c r="E46" i="21"/>
  <c r="H49" i="21"/>
  <c r="G49" i="21"/>
  <c r="F49" i="21"/>
  <c r="E49" i="21"/>
  <c r="H28" i="21"/>
  <c r="G28" i="21"/>
  <c r="F28" i="21"/>
  <c r="E28" i="21"/>
  <c r="H52" i="21"/>
  <c r="G52" i="21"/>
  <c r="F52" i="21"/>
  <c r="E52" i="21"/>
  <c r="H45" i="21"/>
  <c r="G45" i="21"/>
  <c r="F45" i="21"/>
  <c r="E45" i="21"/>
  <c r="H6" i="21"/>
  <c r="G6" i="21"/>
  <c r="F6" i="21"/>
  <c r="E6" i="21"/>
  <c r="H37" i="21"/>
  <c r="G37" i="21"/>
  <c r="F37" i="21"/>
  <c r="E37" i="21"/>
  <c r="H24" i="21"/>
  <c r="G24" i="21"/>
  <c r="F24" i="21"/>
  <c r="E24" i="21"/>
  <c r="H34" i="21"/>
  <c r="G34" i="21"/>
  <c r="F34" i="21"/>
  <c r="E34" i="21"/>
  <c r="H27" i="21"/>
  <c r="G27" i="21"/>
  <c r="F27" i="21"/>
  <c r="E27" i="21"/>
  <c r="H31" i="21"/>
  <c r="G31" i="21"/>
  <c r="F31" i="21"/>
  <c r="E31" i="21"/>
  <c r="H14" i="21"/>
  <c r="G14" i="21"/>
  <c r="F14" i="21"/>
  <c r="E14" i="21"/>
  <c r="H11" i="21"/>
  <c r="G11" i="21"/>
  <c r="F11" i="21"/>
  <c r="E11" i="21"/>
  <c r="H8" i="21"/>
  <c r="G8" i="21"/>
  <c r="F8" i="21"/>
  <c r="E8" i="21"/>
  <c r="H13" i="21"/>
  <c r="G13" i="21"/>
  <c r="F13" i="21"/>
  <c r="E13" i="21"/>
  <c r="H26" i="21"/>
  <c r="G26" i="21"/>
  <c r="F26" i="21"/>
  <c r="E26" i="21"/>
  <c r="H19" i="21"/>
  <c r="G19" i="21"/>
  <c r="F19" i="21"/>
  <c r="E19" i="21"/>
  <c r="H5" i="21"/>
  <c r="G5" i="21"/>
  <c r="F5" i="21"/>
  <c r="E5" i="21"/>
  <c r="H15" i="21"/>
  <c r="G15" i="21"/>
  <c r="F15" i="21"/>
  <c r="E15" i="21"/>
  <c r="H30" i="21"/>
  <c r="G30" i="21"/>
  <c r="F30" i="21"/>
  <c r="E30" i="21"/>
  <c r="H12" i="21"/>
  <c r="G12" i="21"/>
  <c r="F12" i="21"/>
  <c r="E12" i="21"/>
  <c r="H10" i="21"/>
  <c r="G10" i="21"/>
  <c r="F10" i="21"/>
  <c r="E10" i="21"/>
  <c r="H41" i="21"/>
  <c r="G41" i="21"/>
  <c r="F41" i="21"/>
  <c r="E41" i="21"/>
  <c r="H29" i="21"/>
  <c r="G29" i="21"/>
  <c r="F29" i="21"/>
  <c r="E29" i="21"/>
  <c r="H21" i="21"/>
  <c r="G21" i="21"/>
  <c r="F21" i="21"/>
  <c r="E21" i="21"/>
  <c r="H23" i="21"/>
  <c r="G23" i="21"/>
  <c r="F23" i="21"/>
  <c r="E23" i="21"/>
  <c r="H40" i="21"/>
  <c r="G40" i="21"/>
  <c r="F40" i="21"/>
  <c r="E40" i="21"/>
  <c r="H44" i="21"/>
  <c r="G44" i="21"/>
  <c r="F44" i="21"/>
  <c r="E44" i="21"/>
  <c r="H47" i="21"/>
  <c r="G47" i="21"/>
  <c r="F47" i="21"/>
  <c r="E47" i="21"/>
  <c r="H54" i="21"/>
  <c r="F54" i="21"/>
  <c r="E54" i="21"/>
  <c r="H56" i="21"/>
  <c r="G56" i="21"/>
  <c r="F56" i="21"/>
  <c r="Q18" i="20"/>
  <c r="L43" i="20"/>
  <c r="M43" i="20"/>
  <c r="N43" i="20"/>
  <c r="O43" i="20"/>
  <c r="Q43" i="20"/>
  <c r="L24" i="20"/>
  <c r="M24" i="20"/>
  <c r="N24" i="20"/>
  <c r="O24" i="20"/>
  <c r="Q24" i="20"/>
  <c r="L44" i="20"/>
  <c r="M44" i="20"/>
  <c r="N44" i="20"/>
  <c r="O44" i="20"/>
  <c r="Q44" i="20"/>
  <c r="L45" i="20"/>
  <c r="M45" i="20"/>
  <c r="N45" i="20"/>
  <c r="O45" i="20"/>
  <c r="Q45" i="20"/>
  <c r="L46" i="20"/>
  <c r="M46" i="20"/>
  <c r="N46" i="20"/>
  <c r="O46" i="20"/>
  <c r="Q46" i="20"/>
  <c r="L47" i="20"/>
  <c r="M47" i="20"/>
  <c r="N47" i="20"/>
  <c r="O47" i="20"/>
  <c r="Q47" i="20"/>
  <c r="L48" i="20"/>
  <c r="M48" i="20"/>
  <c r="N48" i="20"/>
  <c r="O48" i="20"/>
  <c r="Q48" i="20"/>
  <c r="L49" i="20"/>
  <c r="M49" i="20"/>
  <c r="N49" i="20"/>
  <c r="O49" i="20"/>
  <c r="Q49" i="20"/>
  <c r="L50" i="20"/>
  <c r="M50" i="20"/>
  <c r="N50" i="20"/>
  <c r="O50" i="20"/>
  <c r="Q50" i="20"/>
  <c r="L51" i="20"/>
  <c r="M51" i="20"/>
  <c r="N51" i="20"/>
  <c r="O51" i="20"/>
  <c r="Q51" i="20"/>
  <c r="L52" i="20"/>
  <c r="M52" i="20"/>
  <c r="N52" i="20"/>
  <c r="O52" i="20"/>
  <c r="Q52" i="20"/>
  <c r="L53" i="20"/>
  <c r="M53" i="20"/>
  <c r="N53" i="20"/>
  <c r="O53" i="20"/>
  <c r="Q53" i="20"/>
  <c r="L54" i="20"/>
  <c r="M54" i="20"/>
  <c r="N54" i="20"/>
  <c r="O54" i="20"/>
  <c r="Q54" i="20"/>
  <c r="L55" i="20"/>
  <c r="M55" i="20"/>
  <c r="N55" i="20"/>
  <c r="O55" i="20"/>
  <c r="Q55" i="20"/>
  <c r="L56" i="20"/>
  <c r="M56" i="20"/>
  <c r="N56" i="20"/>
  <c r="O56" i="20"/>
  <c r="Q56" i="20"/>
  <c r="L57" i="20"/>
  <c r="M57" i="20"/>
  <c r="N57" i="20"/>
  <c r="O57" i="20"/>
  <c r="Q57" i="20"/>
  <c r="L58" i="20"/>
  <c r="M58" i="20"/>
  <c r="N58" i="20"/>
  <c r="O58" i="20"/>
  <c r="Q58" i="20"/>
  <c r="L59" i="20"/>
  <c r="M59" i="20"/>
  <c r="N59" i="20"/>
  <c r="O59" i="20"/>
  <c r="Q59" i="20"/>
  <c r="L60" i="20"/>
  <c r="M60" i="20"/>
  <c r="N60" i="20"/>
  <c r="O60" i="20"/>
  <c r="Q60" i="20"/>
  <c r="L61" i="20"/>
  <c r="M61" i="20"/>
  <c r="N61" i="20"/>
  <c r="O61" i="20"/>
  <c r="Q61" i="20"/>
  <c r="L62" i="20"/>
  <c r="M62" i="20"/>
  <c r="N62" i="20"/>
  <c r="O62" i="20"/>
  <c r="Q62" i="20"/>
  <c r="L63" i="20"/>
  <c r="M63" i="20"/>
  <c r="N63" i="20"/>
  <c r="O63" i="20"/>
  <c r="Q63" i="20"/>
  <c r="L64" i="20"/>
  <c r="M64" i="20"/>
  <c r="N64" i="20"/>
  <c r="O64" i="20"/>
  <c r="Q64" i="20"/>
  <c r="L65" i="20"/>
  <c r="M65" i="20"/>
  <c r="N65" i="20"/>
  <c r="O65" i="20"/>
  <c r="Q65" i="20"/>
  <c r="L66" i="20"/>
  <c r="M66" i="20"/>
  <c r="N66" i="20"/>
  <c r="O66" i="20"/>
  <c r="Q66" i="20"/>
  <c r="L67" i="20"/>
  <c r="M67" i="20"/>
  <c r="N67" i="20"/>
  <c r="O67" i="20"/>
  <c r="Q67" i="20"/>
  <c r="L68" i="20"/>
  <c r="M68" i="20"/>
  <c r="N68" i="20"/>
  <c r="O68" i="20"/>
  <c r="Q68" i="20"/>
  <c r="L69" i="20"/>
  <c r="M69" i="20"/>
  <c r="N69" i="20"/>
  <c r="O69" i="20"/>
  <c r="Q69" i="20"/>
  <c r="L70" i="20"/>
  <c r="M70" i="20"/>
  <c r="N70" i="20"/>
  <c r="O70" i="20"/>
  <c r="Q70" i="20"/>
  <c r="L71" i="20"/>
  <c r="M71" i="20"/>
  <c r="N71" i="20"/>
  <c r="O71" i="20"/>
  <c r="Q71" i="20"/>
  <c r="L72" i="20"/>
  <c r="M72" i="20"/>
  <c r="N72" i="20"/>
  <c r="O72" i="20"/>
  <c r="Q72" i="20"/>
  <c r="L73" i="20"/>
  <c r="M73" i="20"/>
  <c r="N73" i="20"/>
  <c r="O73" i="20"/>
  <c r="Q73" i="20"/>
  <c r="L74" i="20"/>
  <c r="M74" i="20"/>
  <c r="N74" i="20"/>
  <c r="O74" i="20"/>
  <c r="Q74" i="20"/>
  <c r="L75" i="20"/>
  <c r="M75" i="20"/>
  <c r="N75" i="20"/>
  <c r="O75" i="20"/>
  <c r="Q75" i="20"/>
  <c r="L76" i="20"/>
  <c r="M76" i="20"/>
  <c r="N76" i="20"/>
  <c r="O76" i="20"/>
  <c r="Q76" i="20"/>
  <c r="L77" i="20"/>
  <c r="M77" i="20"/>
  <c r="N77" i="20"/>
  <c r="O77" i="20"/>
  <c r="Q77" i="20"/>
  <c r="L78" i="20"/>
  <c r="M78" i="20"/>
  <c r="N78" i="20"/>
  <c r="O78" i="20"/>
  <c r="Q78" i="20"/>
  <c r="L79" i="20"/>
  <c r="M79" i="20"/>
  <c r="N79" i="20"/>
  <c r="O79" i="20"/>
  <c r="Q79" i="20"/>
  <c r="L80" i="20"/>
  <c r="M80" i="20"/>
  <c r="N80" i="20"/>
  <c r="O80" i="20"/>
  <c r="Q80" i="20"/>
  <c r="L25" i="20"/>
  <c r="M25" i="20"/>
  <c r="N25" i="20"/>
  <c r="O25" i="20"/>
  <c r="Q25" i="20"/>
  <c r="L81" i="20"/>
  <c r="M81" i="20"/>
  <c r="N81" i="20"/>
  <c r="O81" i="20"/>
  <c r="Q81" i="20"/>
  <c r="L82" i="20"/>
  <c r="M82" i="20"/>
  <c r="N82" i="20"/>
  <c r="O82" i="20"/>
  <c r="Q82" i="20"/>
  <c r="L83" i="20"/>
  <c r="M83" i="20"/>
  <c r="N83" i="20"/>
  <c r="O83" i="20"/>
  <c r="Q83" i="20"/>
  <c r="L84" i="20"/>
  <c r="M84" i="20"/>
  <c r="N84" i="20"/>
  <c r="O84" i="20"/>
  <c r="Q84" i="20"/>
  <c r="L26" i="20"/>
  <c r="M26" i="20"/>
  <c r="N26" i="20"/>
  <c r="O26" i="20"/>
  <c r="Q26" i="20"/>
  <c r="L85" i="20"/>
  <c r="M85" i="20"/>
  <c r="N85" i="20"/>
  <c r="O85" i="20"/>
  <c r="Q85" i="20"/>
  <c r="L86" i="20"/>
  <c r="M86" i="20"/>
  <c r="N86" i="20"/>
  <c r="O86" i="20"/>
  <c r="Q86" i="20"/>
  <c r="L87" i="20"/>
  <c r="M87" i="20"/>
  <c r="N87" i="20"/>
  <c r="O87" i="20"/>
  <c r="Q87" i="20"/>
  <c r="L88" i="20"/>
  <c r="M88" i="20"/>
  <c r="N88" i="20"/>
  <c r="O88" i="20"/>
  <c r="Q88" i="20"/>
  <c r="L89" i="20"/>
  <c r="M89" i="20"/>
  <c r="N89" i="20"/>
  <c r="O89" i="20"/>
  <c r="Q89" i="20"/>
  <c r="L90" i="20"/>
  <c r="M90" i="20"/>
  <c r="N90" i="20"/>
  <c r="O90" i="20"/>
  <c r="Q90" i="20"/>
  <c r="L91" i="20"/>
  <c r="M91" i="20"/>
  <c r="N91" i="20"/>
  <c r="O91" i="20"/>
  <c r="Q91" i="20"/>
  <c r="L92" i="20"/>
  <c r="M92" i="20"/>
  <c r="N92" i="20"/>
  <c r="O92" i="20"/>
  <c r="Q92" i="20"/>
  <c r="L93" i="20"/>
  <c r="M93" i="20"/>
  <c r="N93" i="20"/>
  <c r="O93" i="20"/>
  <c r="Q93" i="20"/>
  <c r="L94" i="20"/>
  <c r="M94" i="20"/>
  <c r="N94" i="20"/>
  <c r="O94" i="20"/>
  <c r="Q94" i="20"/>
  <c r="L95" i="20"/>
  <c r="M95" i="20"/>
  <c r="N95" i="20"/>
  <c r="O95" i="20"/>
  <c r="Q95" i="20"/>
  <c r="L96" i="20"/>
  <c r="M96" i="20"/>
  <c r="N96" i="20"/>
  <c r="O96" i="20"/>
  <c r="Q96" i="20"/>
  <c r="L97" i="20"/>
  <c r="M97" i="20"/>
  <c r="N97" i="20"/>
  <c r="O97" i="20"/>
  <c r="Q97" i="20"/>
  <c r="L98" i="20"/>
  <c r="M98" i="20"/>
  <c r="N98" i="20"/>
  <c r="O98" i="20"/>
  <c r="Q98" i="20"/>
  <c r="L99" i="20"/>
  <c r="M99" i="20"/>
  <c r="N99" i="20"/>
  <c r="O99" i="20"/>
  <c r="Q99" i="20"/>
  <c r="L100" i="20"/>
  <c r="M100" i="20"/>
  <c r="N100" i="20"/>
  <c r="O100" i="20"/>
  <c r="Q100" i="20"/>
  <c r="L101" i="20"/>
  <c r="M101" i="20"/>
  <c r="N101" i="20"/>
  <c r="O101" i="20"/>
  <c r="Q101" i="20"/>
  <c r="L102" i="20"/>
  <c r="M102" i="20"/>
  <c r="N102" i="20"/>
  <c r="O102" i="20"/>
  <c r="Q102" i="20"/>
  <c r="L103" i="20"/>
  <c r="M103" i="20"/>
  <c r="N103" i="20"/>
  <c r="O103" i="20"/>
  <c r="Q103" i="20"/>
  <c r="L104" i="20"/>
  <c r="M104" i="20"/>
  <c r="N104" i="20"/>
  <c r="O104" i="20"/>
  <c r="Q104" i="20"/>
  <c r="L105" i="20"/>
  <c r="M105" i="20"/>
  <c r="N105" i="20"/>
  <c r="O105" i="20"/>
  <c r="Q105" i="20"/>
  <c r="L106" i="20"/>
  <c r="M106" i="20"/>
  <c r="N106" i="20"/>
  <c r="O106" i="20"/>
  <c r="Q106" i="20"/>
  <c r="L107" i="20"/>
  <c r="M107" i="20"/>
  <c r="N107" i="20"/>
  <c r="O107" i="20"/>
  <c r="Q107" i="20"/>
  <c r="L108" i="20"/>
  <c r="M108" i="20"/>
  <c r="N108" i="20"/>
  <c r="O108" i="20"/>
  <c r="Q108" i="20"/>
  <c r="L109" i="20"/>
  <c r="M109" i="20"/>
  <c r="N109" i="20"/>
  <c r="O109" i="20"/>
  <c r="Q109" i="20"/>
  <c r="L110" i="20"/>
  <c r="M110" i="20"/>
  <c r="N110" i="20"/>
  <c r="O110" i="20"/>
  <c r="Q110" i="20"/>
  <c r="L111" i="20"/>
  <c r="M111" i="20"/>
  <c r="N111" i="20"/>
  <c r="O111" i="20"/>
  <c r="Q111" i="20"/>
  <c r="L112" i="20"/>
  <c r="M112" i="20"/>
  <c r="N112" i="20"/>
  <c r="O112" i="20"/>
  <c r="Q112" i="20"/>
  <c r="L113" i="20"/>
  <c r="M113" i="20"/>
  <c r="N113" i="20"/>
  <c r="O113" i="20"/>
  <c r="Q113" i="20"/>
  <c r="L114" i="20"/>
  <c r="M114" i="20"/>
  <c r="N114" i="20"/>
  <c r="O114" i="20"/>
  <c r="Q114" i="20"/>
  <c r="L115" i="20"/>
  <c r="M115" i="20"/>
  <c r="N115" i="20"/>
  <c r="O115" i="20"/>
  <c r="Q115" i="20"/>
  <c r="L116" i="20"/>
  <c r="M116" i="20"/>
  <c r="N116" i="20"/>
  <c r="O116" i="20"/>
  <c r="Q116" i="20"/>
  <c r="L27" i="20"/>
  <c r="M27" i="20"/>
  <c r="N27" i="20"/>
  <c r="O27" i="20"/>
  <c r="Q27" i="20"/>
  <c r="L117" i="20"/>
  <c r="M117" i="20"/>
  <c r="N117" i="20"/>
  <c r="O117" i="20"/>
  <c r="Q117" i="20"/>
  <c r="L118" i="20"/>
  <c r="M118" i="20"/>
  <c r="N118" i="20"/>
  <c r="O118" i="20"/>
  <c r="Q118" i="20"/>
  <c r="L119" i="20"/>
  <c r="M119" i="20"/>
  <c r="N119" i="20"/>
  <c r="O119" i="20"/>
  <c r="Q119" i="20"/>
  <c r="L120" i="20"/>
  <c r="M120" i="20"/>
  <c r="N120" i="20"/>
  <c r="O120" i="20"/>
  <c r="Q120" i="20"/>
  <c r="L121" i="20"/>
  <c r="M121" i="20"/>
  <c r="N121" i="20"/>
  <c r="O121" i="20"/>
  <c r="Q121" i="20"/>
  <c r="L122" i="20"/>
  <c r="M122" i="20"/>
  <c r="N122" i="20"/>
  <c r="O122" i="20"/>
  <c r="Q122" i="20"/>
  <c r="L123" i="20"/>
  <c r="M123" i="20"/>
  <c r="N123" i="20"/>
  <c r="O123" i="20"/>
  <c r="Q123" i="20"/>
  <c r="L124" i="20"/>
  <c r="M124" i="20"/>
  <c r="N124" i="20"/>
  <c r="O124" i="20"/>
  <c r="Q124" i="20"/>
  <c r="L125" i="20"/>
  <c r="M125" i="20"/>
  <c r="N125" i="20"/>
  <c r="O125" i="20"/>
  <c r="Q125" i="20"/>
  <c r="L126" i="20"/>
  <c r="M126" i="20"/>
  <c r="N126" i="20"/>
  <c r="O126" i="20"/>
  <c r="Q126" i="20"/>
  <c r="L127" i="20"/>
  <c r="M127" i="20"/>
  <c r="N127" i="20"/>
  <c r="O127" i="20"/>
  <c r="Q127" i="20"/>
  <c r="L128" i="20"/>
  <c r="M128" i="20"/>
  <c r="N128" i="20"/>
  <c r="O128" i="20"/>
  <c r="Q128" i="20"/>
  <c r="L129" i="20"/>
  <c r="M129" i="20"/>
  <c r="N129" i="20"/>
  <c r="O129" i="20"/>
  <c r="Q129" i="20"/>
  <c r="L130" i="20"/>
  <c r="M130" i="20"/>
  <c r="N130" i="20"/>
  <c r="O130" i="20"/>
  <c r="Q130" i="20"/>
  <c r="L131" i="20"/>
  <c r="M131" i="20"/>
  <c r="N131" i="20"/>
  <c r="O131" i="20"/>
  <c r="Q131" i="20"/>
  <c r="L132" i="20"/>
  <c r="M132" i="20"/>
  <c r="N132" i="20"/>
  <c r="O132" i="20"/>
  <c r="Q132" i="20"/>
  <c r="L133" i="20"/>
  <c r="M133" i="20"/>
  <c r="N133" i="20"/>
  <c r="O133" i="20"/>
  <c r="Q133" i="20"/>
  <c r="L134" i="20"/>
  <c r="M134" i="20"/>
  <c r="N134" i="20"/>
  <c r="O134" i="20"/>
  <c r="Q134" i="20"/>
  <c r="L135" i="20"/>
  <c r="M135" i="20"/>
  <c r="N135" i="20"/>
  <c r="O135" i="20"/>
  <c r="Q135" i="20"/>
  <c r="L136" i="20"/>
  <c r="M136" i="20"/>
  <c r="N136" i="20"/>
  <c r="O136" i="20"/>
  <c r="Q136" i="20"/>
  <c r="L137" i="20"/>
  <c r="M137" i="20"/>
  <c r="N137" i="20"/>
  <c r="O137" i="20"/>
  <c r="Q137" i="20"/>
  <c r="L138" i="20"/>
  <c r="M138" i="20"/>
  <c r="N138" i="20"/>
  <c r="O138" i="20"/>
  <c r="Q138" i="20"/>
  <c r="L139" i="20"/>
  <c r="M139" i="20"/>
  <c r="N139" i="20"/>
  <c r="O139" i="20"/>
  <c r="Q139" i="20"/>
  <c r="L140" i="20"/>
  <c r="M140" i="20"/>
  <c r="N140" i="20"/>
  <c r="O140" i="20"/>
  <c r="Q140" i="20"/>
  <c r="L141" i="20"/>
  <c r="M141" i="20"/>
  <c r="N141" i="20"/>
  <c r="O141" i="20"/>
  <c r="Q141" i="20"/>
  <c r="L142" i="20"/>
  <c r="M142" i="20"/>
  <c r="N142" i="20"/>
  <c r="O142" i="20"/>
  <c r="Q142" i="20"/>
  <c r="L143" i="20"/>
  <c r="M143" i="20"/>
  <c r="N143" i="20"/>
  <c r="O143" i="20"/>
  <c r="Q143" i="20"/>
  <c r="L144" i="20"/>
  <c r="M144" i="20"/>
  <c r="N144" i="20"/>
  <c r="O144" i="20"/>
  <c r="Q144" i="20"/>
  <c r="L145" i="20"/>
  <c r="M145" i="20"/>
  <c r="N145" i="20"/>
  <c r="O145" i="20"/>
  <c r="Q145" i="20"/>
  <c r="L146" i="20"/>
  <c r="M146" i="20"/>
  <c r="N146" i="20"/>
  <c r="O146" i="20"/>
  <c r="Q146" i="20"/>
  <c r="L147" i="20"/>
  <c r="M147" i="20"/>
  <c r="N147" i="20"/>
  <c r="O147" i="20"/>
  <c r="Q147" i="20"/>
  <c r="L28" i="20"/>
  <c r="M28" i="20"/>
  <c r="N28" i="20"/>
  <c r="O28" i="20"/>
  <c r="Q28" i="20"/>
  <c r="L148" i="20"/>
  <c r="M148" i="20"/>
  <c r="N148" i="20"/>
  <c r="O148" i="20"/>
  <c r="Q148" i="20"/>
  <c r="L149" i="20"/>
  <c r="M149" i="20"/>
  <c r="N149" i="20"/>
  <c r="O149" i="20"/>
  <c r="Q149" i="20"/>
  <c r="L150" i="20"/>
  <c r="M150" i="20"/>
  <c r="N150" i="20"/>
  <c r="O150" i="20"/>
  <c r="Q150" i="20"/>
  <c r="L8" i="20"/>
  <c r="M8" i="20"/>
  <c r="O8" i="20"/>
  <c r="Q8" i="20"/>
  <c r="L151" i="20"/>
  <c r="M151" i="20"/>
  <c r="N151" i="20"/>
  <c r="O151" i="20"/>
  <c r="Q151" i="20"/>
  <c r="L152" i="20"/>
  <c r="M152" i="20"/>
  <c r="N152" i="20"/>
  <c r="O152" i="20"/>
  <c r="Q152" i="20"/>
  <c r="L153" i="20"/>
  <c r="M153" i="20"/>
  <c r="N153" i="20"/>
  <c r="O153" i="20"/>
  <c r="Q153" i="20"/>
  <c r="L154" i="20"/>
  <c r="M154" i="20"/>
  <c r="N154" i="20"/>
  <c r="O154" i="20"/>
  <c r="Q154" i="20"/>
  <c r="L155" i="20"/>
  <c r="M155" i="20"/>
  <c r="N155" i="20"/>
  <c r="O155" i="20"/>
  <c r="Q155" i="20"/>
  <c r="L156" i="20"/>
  <c r="M156" i="20"/>
  <c r="N156" i="20"/>
  <c r="O156" i="20"/>
  <c r="Q156" i="20"/>
  <c r="L157" i="20"/>
  <c r="M157" i="20"/>
  <c r="N157" i="20"/>
  <c r="O157" i="20"/>
  <c r="Q157" i="20"/>
  <c r="L158" i="20"/>
  <c r="M158" i="20"/>
  <c r="N158" i="20"/>
  <c r="O158" i="20"/>
  <c r="Q158" i="20"/>
  <c r="L159" i="20"/>
  <c r="M159" i="20"/>
  <c r="N159" i="20"/>
  <c r="O159" i="20"/>
  <c r="Q159" i="20"/>
  <c r="L160" i="20"/>
  <c r="M160" i="20"/>
  <c r="N160" i="20"/>
  <c r="O160" i="20"/>
  <c r="Q160" i="20"/>
  <c r="L161" i="20"/>
  <c r="M161" i="20"/>
  <c r="N161" i="20"/>
  <c r="O161" i="20"/>
  <c r="Q161" i="20"/>
  <c r="L162" i="20"/>
  <c r="M162" i="20"/>
  <c r="N162" i="20"/>
  <c r="O162" i="20"/>
  <c r="Q162" i="20"/>
  <c r="L163" i="20"/>
  <c r="M163" i="20"/>
  <c r="N163" i="20"/>
  <c r="O163" i="20"/>
  <c r="Q163" i="20"/>
  <c r="L164" i="20"/>
  <c r="M164" i="20"/>
  <c r="N164" i="20"/>
  <c r="O164" i="20"/>
  <c r="Q164" i="20"/>
  <c r="L165" i="20"/>
  <c r="M165" i="20"/>
  <c r="N165" i="20"/>
  <c r="O165" i="20"/>
  <c r="Q165" i="20"/>
  <c r="L166" i="20"/>
  <c r="M166" i="20"/>
  <c r="N166" i="20"/>
  <c r="O166" i="20"/>
  <c r="Q166" i="20"/>
  <c r="L167" i="20"/>
  <c r="M167" i="20"/>
  <c r="N167" i="20"/>
  <c r="O167" i="20"/>
  <c r="Q167" i="20"/>
  <c r="L168" i="20"/>
  <c r="M168" i="20"/>
  <c r="N168" i="20"/>
  <c r="O168" i="20"/>
  <c r="Q168" i="20"/>
  <c r="L169" i="20"/>
  <c r="M169" i="20"/>
  <c r="N169" i="20"/>
  <c r="O169" i="20"/>
  <c r="Q169" i="20"/>
  <c r="L170" i="20"/>
  <c r="M170" i="20"/>
  <c r="N170" i="20"/>
  <c r="O170" i="20"/>
  <c r="Q170" i="20"/>
  <c r="L171" i="20"/>
  <c r="M171" i="20"/>
  <c r="N171" i="20"/>
  <c r="O171" i="20"/>
  <c r="Q171" i="20"/>
  <c r="L172" i="20"/>
  <c r="M172" i="20"/>
  <c r="N172" i="20"/>
  <c r="O172" i="20"/>
  <c r="Q172" i="20"/>
  <c r="L173" i="20"/>
  <c r="M173" i="20"/>
  <c r="N173" i="20"/>
  <c r="O173" i="20"/>
  <c r="Q173" i="20"/>
  <c r="L174" i="20"/>
  <c r="M174" i="20"/>
  <c r="N174" i="20"/>
  <c r="O174" i="20"/>
  <c r="Q174" i="20"/>
  <c r="L175" i="20"/>
  <c r="M175" i="20"/>
  <c r="N175" i="20"/>
  <c r="O175" i="20"/>
  <c r="Q175" i="20"/>
  <c r="L176" i="20"/>
  <c r="M176" i="20"/>
  <c r="N176" i="20"/>
  <c r="O176" i="20"/>
  <c r="Q176" i="20"/>
  <c r="L177" i="20"/>
  <c r="M177" i="20"/>
  <c r="N177" i="20"/>
  <c r="O177" i="20"/>
  <c r="Q177" i="20"/>
  <c r="L178" i="20"/>
  <c r="M178" i="20"/>
  <c r="N178" i="20"/>
  <c r="O178" i="20"/>
  <c r="Q178" i="20"/>
  <c r="L179" i="20"/>
  <c r="M179" i="20"/>
  <c r="N179" i="20"/>
  <c r="O179" i="20"/>
  <c r="Q179" i="20"/>
  <c r="L180" i="20"/>
  <c r="M180" i="20"/>
  <c r="N180" i="20"/>
  <c r="O180" i="20"/>
  <c r="Q180" i="20"/>
  <c r="L181" i="20"/>
  <c r="M181" i="20"/>
  <c r="N181" i="20"/>
  <c r="O181" i="20"/>
  <c r="Q181" i="20"/>
  <c r="L182" i="20"/>
  <c r="M182" i="20"/>
  <c r="N182" i="20"/>
  <c r="O182" i="20"/>
  <c r="Q182" i="20"/>
  <c r="L183" i="20"/>
  <c r="M183" i="20"/>
  <c r="N183" i="20"/>
  <c r="O183" i="20"/>
  <c r="Q183" i="20"/>
  <c r="L184" i="20"/>
  <c r="M184" i="20"/>
  <c r="N184" i="20"/>
  <c r="O184" i="20"/>
  <c r="Q184" i="20"/>
  <c r="L185" i="20"/>
  <c r="M185" i="20"/>
  <c r="N185" i="20"/>
  <c r="O185" i="20"/>
  <c r="Q185" i="20"/>
  <c r="L186" i="20"/>
  <c r="M186" i="20"/>
  <c r="N186" i="20"/>
  <c r="O186" i="20"/>
  <c r="Q186" i="20"/>
  <c r="L29" i="20"/>
  <c r="M29" i="20"/>
  <c r="N29" i="20"/>
  <c r="O29" i="20"/>
  <c r="Q29" i="20"/>
  <c r="L30" i="20"/>
  <c r="M30" i="20"/>
  <c r="N30" i="20"/>
  <c r="O30" i="20"/>
  <c r="Q30" i="20"/>
  <c r="L31" i="20"/>
  <c r="M31" i="20"/>
  <c r="N31" i="20"/>
  <c r="O31" i="20"/>
  <c r="Q31" i="20"/>
  <c r="L187" i="20"/>
  <c r="M187" i="20"/>
  <c r="N187" i="20"/>
  <c r="O187" i="20"/>
  <c r="Q187" i="20"/>
  <c r="L188" i="20"/>
  <c r="M188" i="20"/>
  <c r="N188" i="20"/>
  <c r="O188" i="20"/>
  <c r="Q188" i="20"/>
  <c r="L189" i="20"/>
  <c r="M189" i="20"/>
  <c r="N189" i="20"/>
  <c r="O189" i="20"/>
  <c r="Q189" i="20"/>
  <c r="L190" i="20"/>
  <c r="M190" i="20"/>
  <c r="N190" i="20"/>
  <c r="O190" i="20"/>
  <c r="Q190" i="20"/>
  <c r="L191" i="20"/>
  <c r="M191" i="20"/>
  <c r="N191" i="20"/>
  <c r="O191" i="20"/>
  <c r="Q191" i="20"/>
  <c r="L192" i="20"/>
  <c r="M192" i="20"/>
  <c r="N192" i="20"/>
  <c r="O192" i="20"/>
  <c r="Q192" i="20"/>
  <c r="L193" i="20"/>
  <c r="M193" i="20"/>
  <c r="N193" i="20"/>
  <c r="O193" i="20"/>
  <c r="Q193" i="20"/>
  <c r="L194" i="20"/>
  <c r="M194" i="20"/>
  <c r="N194" i="20"/>
  <c r="O194" i="20"/>
  <c r="Q194" i="20"/>
  <c r="L195" i="20"/>
  <c r="M195" i="20"/>
  <c r="N195" i="20"/>
  <c r="O195" i="20"/>
  <c r="Q195" i="20"/>
  <c r="L196" i="20"/>
  <c r="M196" i="20"/>
  <c r="N196" i="20"/>
  <c r="O196" i="20"/>
  <c r="Q196" i="20"/>
  <c r="L197" i="20"/>
  <c r="M197" i="20"/>
  <c r="N197" i="20"/>
  <c r="O197" i="20"/>
  <c r="Q197" i="20"/>
  <c r="L198" i="20"/>
  <c r="M198" i="20"/>
  <c r="N198" i="20"/>
  <c r="O198" i="20"/>
  <c r="Q198" i="20"/>
  <c r="L199" i="20"/>
  <c r="M199" i="20"/>
  <c r="N199" i="20"/>
  <c r="O199" i="20"/>
  <c r="Q199" i="20"/>
  <c r="L200" i="20"/>
  <c r="M200" i="20"/>
  <c r="N200" i="20"/>
  <c r="O200" i="20"/>
  <c r="Q200" i="20"/>
  <c r="L201" i="20"/>
  <c r="M201" i="20"/>
  <c r="N201" i="20"/>
  <c r="O201" i="20"/>
  <c r="Q201" i="20"/>
  <c r="L202" i="20"/>
  <c r="M202" i="20"/>
  <c r="N202" i="20"/>
  <c r="O202" i="20"/>
  <c r="Q202" i="20"/>
  <c r="L203" i="20"/>
  <c r="M203" i="20"/>
  <c r="N203" i="20"/>
  <c r="O203" i="20"/>
  <c r="Q203" i="20"/>
  <c r="L204" i="20"/>
  <c r="M204" i="20"/>
  <c r="N204" i="20"/>
  <c r="O204" i="20"/>
  <c r="Q204" i="20"/>
  <c r="L205" i="20"/>
  <c r="M205" i="20"/>
  <c r="N205" i="20"/>
  <c r="O205" i="20"/>
  <c r="Q205" i="20"/>
  <c r="L206" i="20"/>
  <c r="M206" i="20"/>
  <c r="N206" i="20"/>
  <c r="O206" i="20"/>
  <c r="Q206" i="20"/>
  <c r="L207" i="20"/>
  <c r="M207" i="20"/>
  <c r="N207" i="20"/>
  <c r="O207" i="20"/>
  <c r="Q207" i="20"/>
  <c r="L208" i="20"/>
  <c r="M208" i="20"/>
  <c r="N208" i="20"/>
  <c r="O208" i="20"/>
  <c r="Q208" i="20"/>
  <c r="L209" i="20"/>
  <c r="M209" i="20"/>
  <c r="N209" i="20"/>
  <c r="O209" i="20"/>
  <c r="Q209" i="20"/>
  <c r="L210" i="20"/>
  <c r="M210" i="20"/>
  <c r="N210" i="20"/>
  <c r="O210" i="20"/>
  <c r="Q210" i="20"/>
  <c r="L211" i="20"/>
  <c r="M211" i="20"/>
  <c r="N211" i="20"/>
  <c r="O211" i="20"/>
  <c r="Q211" i="20"/>
  <c r="L212" i="20"/>
  <c r="M212" i="20"/>
  <c r="N212" i="20"/>
  <c r="O212" i="20"/>
  <c r="Q212" i="20"/>
  <c r="L213" i="20"/>
  <c r="M213" i="20"/>
  <c r="N213" i="20"/>
  <c r="O213" i="20"/>
  <c r="Q213" i="20"/>
  <c r="L214" i="20"/>
  <c r="M214" i="20"/>
  <c r="N214" i="20"/>
  <c r="O214" i="20"/>
  <c r="Q214" i="20"/>
  <c r="L215" i="20"/>
  <c r="M215" i="20"/>
  <c r="N215" i="20"/>
  <c r="O215" i="20"/>
  <c r="Q215" i="20"/>
  <c r="L32" i="20"/>
  <c r="M32" i="20"/>
  <c r="N32" i="20"/>
  <c r="O32" i="20"/>
  <c r="Q32" i="20"/>
  <c r="L216" i="20"/>
  <c r="M216" i="20"/>
  <c r="N216" i="20"/>
  <c r="O216" i="20"/>
  <c r="Q216" i="20"/>
  <c r="L33" i="20"/>
  <c r="M33" i="20"/>
  <c r="N33" i="20"/>
  <c r="O33" i="20"/>
  <c r="Q33" i="20"/>
  <c r="M2" i="20"/>
  <c r="N2" i="20"/>
  <c r="O2" i="20"/>
  <c r="Q2" i="20"/>
  <c r="L34" i="20"/>
  <c r="M34" i="20"/>
  <c r="N34" i="20"/>
  <c r="O34" i="20"/>
  <c r="Q34" i="20"/>
  <c r="L35" i="20"/>
  <c r="M35" i="20"/>
  <c r="N35" i="20"/>
  <c r="O35" i="20"/>
  <c r="Q35" i="20"/>
  <c r="L217" i="20"/>
  <c r="M217" i="20"/>
  <c r="N217" i="20"/>
  <c r="O217" i="20"/>
  <c r="Q217" i="20"/>
  <c r="L218" i="20"/>
  <c r="M218" i="20"/>
  <c r="N218" i="20"/>
  <c r="O218" i="20"/>
  <c r="Q218" i="20"/>
  <c r="L219" i="20"/>
  <c r="M219" i="20"/>
  <c r="N219" i="20"/>
  <c r="O219" i="20"/>
  <c r="Q219" i="20"/>
  <c r="L220" i="20"/>
  <c r="M220" i="20"/>
  <c r="N220" i="20"/>
  <c r="O220" i="20"/>
  <c r="Q220" i="20"/>
  <c r="L221" i="20"/>
  <c r="M221" i="20"/>
  <c r="N221" i="20"/>
  <c r="O221" i="20"/>
  <c r="Q221" i="20"/>
  <c r="L222" i="20"/>
  <c r="M222" i="20"/>
  <c r="N222" i="20"/>
  <c r="O222" i="20"/>
  <c r="Q222" i="20"/>
  <c r="L223" i="20"/>
  <c r="M223" i="20"/>
  <c r="N223" i="20"/>
  <c r="O223" i="20"/>
  <c r="Q223" i="20"/>
  <c r="L224" i="20"/>
  <c r="M224" i="20"/>
  <c r="N224" i="20"/>
  <c r="O224" i="20"/>
  <c r="Q224" i="20"/>
  <c r="L225" i="20"/>
  <c r="M225" i="20"/>
  <c r="N225" i="20"/>
  <c r="O225" i="20"/>
  <c r="Q225" i="20"/>
  <c r="L226" i="20"/>
  <c r="M226" i="20"/>
  <c r="N226" i="20"/>
  <c r="O226" i="20"/>
  <c r="Q226" i="20"/>
  <c r="L227" i="20"/>
  <c r="M227" i="20"/>
  <c r="N227" i="20"/>
  <c r="O227" i="20"/>
  <c r="Q227" i="20"/>
  <c r="L228" i="20"/>
  <c r="M228" i="20"/>
  <c r="N228" i="20"/>
  <c r="O228" i="20"/>
  <c r="Q228" i="20"/>
  <c r="L229" i="20"/>
  <c r="M229" i="20"/>
  <c r="N229" i="20"/>
  <c r="O229" i="20"/>
  <c r="Q229" i="20"/>
  <c r="L230" i="20"/>
  <c r="M230" i="20"/>
  <c r="N230" i="20"/>
  <c r="O230" i="20"/>
  <c r="Q230" i="20"/>
  <c r="L231" i="20"/>
  <c r="M231" i="20"/>
  <c r="N231" i="20"/>
  <c r="O231" i="20"/>
  <c r="Q231" i="20"/>
  <c r="L232" i="20"/>
  <c r="M232" i="20"/>
  <c r="N232" i="20"/>
  <c r="O232" i="20"/>
  <c r="Q232" i="20"/>
  <c r="L233" i="20"/>
  <c r="M233" i="20"/>
  <c r="N233" i="20"/>
  <c r="O233" i="20"/>
  <c r="Q233" i="20"/>
  <c r="L234" i="20"/>
  <c r="M234" i="20"/>
  <c r="N234" i="20"/>
  <c r="O234" i="20"/>
  <c r="Q234" i="20"/>
  <c r="L235" i="20"/>
  <c r="M235" i="20"/>
  <c r="N235" i="20"/>
  <c r="O235" i="20"/>
  <c r="Q235" i="20"/>
  <c r="L236" i="20"/>
  <c r="M236" i="20"/>
  <c r="N236" i="20"/>
  <c r="O236" i="20"/>
  <c r="Q236" i="20"/>
  <c r="L237" i="20"/>
  <c r="M237" i="20"/>
  <c r="N237" i="20"/>
  <c r="O237" i="20"/>
  <c r="Q237" i="20"/>
  <c r="L238" i="20"/>
  <c r="M238" i="20"/>
  <c r="N238" i="20"/>
  <c r="O238" i="20"/>
  <c r="Q238" i="20"/>
  <c r="L239" i="20"/>
  <c r="M239" i="20"/>
  <c r="N239" i="20"/>
  <c r="O239" i="20"/>
  <c r="Q239" i="20"/>
  <c r="L240" i="20"/>
  <c r="M240" i="20"/>
  <c r="N240" i="20"/>
  <c r="O240" i="20"/>
  <c r="Q240" i="20"/>
  <c r="L241" i="20"/>
  <c r="M241" i="20"/>
  <c r="N241" i="20"/>
  <c r="O241" i="20"/>
  <c r="Q241" i="20"/>
  <c r="L242" i="20"/>
  <c r="M242" i="20"/>
  <c r="N242" i="20"/>
  <c r="O242" i="20"/>
  <c r="Q242" i="20"/>
  <c r="L243" i="20"/>
  <c r="M243" i="20"/>
  <c r="N243" i="20"/>
  <c r="O243" i="20"/>
  <c r="Q243" i="20"/>
  <c r="L244" i="20"/>
  <c r="M244" i="20"/>
  <c r="N244" i="20"/>
  <c r="O244" i="20"/>
  <c r="Q244" i="20"/>
  <c r="L245" i="20"/>
  <c r="M245" i="20"/>
  <c r="N245" i="20"/>
  <c r="O245" i="20"/>
  <c r="Q245" i="20"/>
  <c r="L246" i="20"/>
  <c r="M246" i="20"/>
  <c r="N246" i="20"/>
  <c r="O246" i="20"/>
  <c r="Q246" i="20"/>
  <c r="L36" i="20"/>
  <c r="M36" i="20"/>
  <c r="N36" i="20"/>
  <c r="O36" i="20"/>
  <c r="Q36" i="20"/>
  <c r="L247" i="20"/>
  <c r="M247" i="20"/>
  <c r="N247" i="20"/>
  <c r="O247" i="20"/>
  <c r="Q247" i="20"/>
  <c r="L37" i="20"/>
  <c r="M37" i="20"/>
  <c r="N37" i="20"/>
  <c r="O37" i="20"/>
  <c r="Q37" i="20"/>
  <c r="L248" i="20"/>
  <c r="M248" i="20"/>
  <c r="N248" i="20"/>
  <c r="O248" i="20"/>
  <c r="Q248" i="20"/>
  <c r="L9" i="20"/>
  <c r="M9" i="20"/>
  <c r="O9" i="20"/>
  <c r="Q9" i="20"/>
  <c r="L249" i="20"/>
  <c r="M249" i="20"/>
  <c r="N249" i="20"/>
  <c r="O249" i="20"/>
  <c r="Q249" i="20"/>
  <c r="L250" i="20"/>
  <c r="M250" i="20"/>
  <c r="N250" i="20"/>
  <c r="O250" i="20"/>
  <c r="Q250" i="20"/>
  <c r="L251" i="20"/>
  <c r="M251" i="20"/>
  <c r="N251" i="20"/>
  <c r="O251" i="20"/>
  <c r="Q251" i="20"/>
  <c r="L252" i="20"/>
  <c r="M252" i="20"/>
  <c r="N252" i="20"/>
  <c r="O252" i="20"/>
  <c r="Q252" i="20"/>
  <c r="L253" i="20"/>
  <c r="M253" i="20"/>
  <c r="N253" i="20"/>
  <c r="O253" i="20"/>
  <c r="Q253" i="20"/>
  <c r="L254" i="20"/>
  <c r="M254" i="20"/>
  <c r="N254" i="20"/>
  <c r="O254" i="20"/>
  <c r="Q254" i="20"/>
  <c r="L255" i="20"/>
  <c r="M255" i="20"/>
  <c r="N255" i="20"/>
  <c r="O255" i="20"/>
  <c r="Q255" i="20"/>
  <c r="L256" i="20"/>
  <c r="M256" i="20"/>
  <c r="N256" i="20"/>
  <c r="O256" i="20"/>
  <c r="Q256" i="20"/>
  <c r="L257" i="20"/>
  <c r="M257" i="20"/>
  <c r="N257" i="20"/>
  <c r="O257" i="20"/>
  <c r="Q257" i="20"/>
  <c r="L258" i="20"/>
  <c r="M258" i="20"/>
  <c r="N258" i="20"/>
  <c r="O258" i="20"/>
  <c r="Q258" i="20"/>
  <c r="L259" i="20"/>
  <c r="M259" i="20"/>
  <c r="N259" i="20"/>
  <c r="O259" i="20"/>
  <c r="Q259" i="20"/>
  <c r="L260" i="20"/>
  <c r="M260" i="20"/>
  <c r="N260" i="20"/>
  <c r="O260" i="20"/>
  <c r="Q260" i="20"/>
  <c r="L261" i="20"/>
  <c r="M261" i="20"/>
  <c r="N261" i="20"/>
  <c r="O261" i="20"/>
  <c r="Q261" i="20"/>
  <c r="L262" i="20"/>
  <c r="M262" i="20"/>
  <c r="N262" i="20"/>
  <c r="O262" i="20"/>
  <c r="Q262" i="20"/>
  <c r="L263" i="20"/>
  <c r="M263" i="20"/>
  <c r="N263" i="20"/>
  <c r="O263" i="20"/>
  <c r="Q263" i="20"/>
  <c r="L264" i="20"/>
  <c r="M264" i="20"/>
  <c r="N264" i="20"/>
  <c r="O264" i="20"/>
  <c r="Q264" i="20"/>
  <c r="L265" i="20"/>
  <c r="M265" i="20"/>
  <c r="N265" i="20"/>
  <c r="O265" i="20"/>
  <c r="Q265" i="20"/>
  <c r="L266" i="20"/>
  <c r="M266" i="20"/>
  <c r="N266" i="20"/>
  <c r="O266" i="20"/>
  <c r="Q266" i="20"/>
  <c r="L267" i="20"/>
  <c r="M267" i="20"/>
  <c r="N267" i="20"/>
  <c r="O267" i="20"/>
  <c r="Q267" i="20"/>
  <c r="L268" i="20"/>
  <c r="M268" i="20"/>
  <c r="N268" i="20"/>
  <c r="O268" i="20"/>
  <c r="Q268" i="20"/>
  <c r="L269" i="20"/>
  <c r="M269" i="20"/>
  <c r="N269" i="20"/>
  <c r="O269" i="20"/>
  <c r="Q269" i="20"/>
  <c r="L270" i="20"/>
  <c r="M270" i="20"/>
  <c r="N270" i="20"/>
  <c r="O270" i="20"/>
  <c r="Q270" i="20"/>
  <c r="L271" i="20"/>
  <c r="M271" i="20"/>
  <c r="N271" i="20"/>
  <c r="O271" i="20"/>
  <c r="Q271" i="20"/>
  <c r="L272" i="20"/>
  <c r="M272" i="20"/>
  <c r="N272" i="20"/>
  <c r="O272" i="20"/>
  <c r="Q272" i="20"/>
  <c r="L273" i="20"/>
  <c r="M273" i="20"/>
  <c r="N273" i="20"/>
  <c r="O273" i="20"/>
  <c r="Q273" i="20"/>
  <c r="L274" i="20"/>
  <c r="M274" i="20"/>
  <c r="N274" i="20"/>
  <c r="O274" i="20"/>
  <c r="Q274" i="20"/>
  <c r="L275" i="20"/>
  <c r="M275" i="20"/>
  <c r="N275" i="20"/>
  <c r="O275" i="20"/>
  <c r="Q275" i="20"/>
  <c r="L276" i="20"/>
  <c r="M276" i="20"/>
  <c r="N276" i="20"/>
  <c r="O276" i="20"/>
  <c r="Q276" i="20"/>
  <c r="L277" i="20"/>
  <c r="M277" i="20"/>
  <c r="N277" i="20"/>
  <c r="O277" i="20"/>
  <c r="Q277" i="20"/>
  <c r="L278" i="20"/>
  <c r="M278" i="20"/>
  <c r="N278" i="20"/>
  <c r="O278" i="20"/>
  <c r="Q278" i="20"/>
  <c r="L279" i="20"/>
  <c r="M279" i="20"/>
  <c r="N279" i="20"/>
  <c r="O279" i="20"/>
  <c r="Q279" i="20"/>
  <c r="L280" i="20"/>
  <c r="M280" i="20"/>
  <c r="N280" i="20"/>
  <c r="O280" i="20"/>
  <c r="Q280" i="20"/>
  <c r="L281" i="20"/>
  <c r="M281" i="20"/>
  <c r="N281" i="20"/>
  <c r="O281" i="20"/>
  <c r="Q281" i="20"/>
  <c r="L10" i="20"/>
  <c r="M10" i="20"/>
  <c r="O10" i="20"/>
  <c r="Q10" i="20"/>
  <c r="L282" i="20"/>
  <c r="M282" i="20"/>
  <c r="N282" i="20"/>
  <c r="O282" i="20"/>
  <c r="Q282" i="20"/>
  <c r="L283" i="20"/>
  <c r="M283" i="20"/>
  <c r="N283" i="20"/>
  <c r="O283" i="20"/>
  <c r="Q283" i="20"/>
  <c r="L284" i="20"/>
  <c r="M284" i="20"/>
  <c r="N284" i="20"/>
  <c r="O284" i="20"/>
  <c r="Q284" i="20"/>
  <c r="L285" i="20"/>
  <c r="M285" i="20"/>
  <c r="N285" i="20"/>
  <c r="O285" i="20"/>
  <c r="Q285" i="20"/>
  <c r="L286" i="20"/>
  <c r="M286" i="20"/>
  <c r="N286" i="20"/>
  <c r="O286" i="20"/>
  <c r="Q286" i="20"/>
  <c r="L287" i="20"/>
  <c r="M287" i="20"/>
  <c r="N287" i="20"/>
  <c r="O287" i="20"/>
  <c r="Q287" i="20"/>
  <c r="L288" i="20"/>
  <c r="M288" i="20"/>
  <c r="N288" i="20"/>
  <c r="O288" i="20"/>
  <c r="Q288" i="20"/>
  <c r="L289" i="20"/>
  <c r="M289" i="20"/>
  <c r="N289" i="20"/>
  <c r="O289" i="20"/>
  <c r="Q289" i="20"/>
  <c r="L290" i="20"/>
  <c r="M290" i="20"/>
  <c r="N290" i="20"/>
  <c r="O290" i="20"/>
  <c r="Q290" i="20"/>
  <c r="L291" i="20"/>
  <c r="M291" i="20"/>
  <c r="N291" i="20"/>
  <c r="O291" i="20"/>
  <c r="Q291" i="20"/>
  <c r="L292" i="20"/>
  <c r="M292" i="20"/>
  <c r="N292" i="20"/>
  <c r="O292" i="20"/>
  <c r="Q292" i="20"/>
  <c r="L293" i="20"/>
  <c r="M293" i="20"/>
  <c r="N293" i="20"/>
  <c r="O293" i="20"/>
  <c r="Q293" i="20"/>
  <c r="L294" i="20"/>
  <c r="M294" i="20"/>
  <c r="N294" i="20"/>
  <c r="O294" i="20"/>
  <c r="Q294" i="20"/>
  <c r="L295" i="20"/>
  <c r="M295" i="20"/>
  <c r="N295" i="20"/>
  <c r="O295" i="20"/>
  <c r="Q295" i="20"/>
  <c r="L296" i="20"/>
  <c r="M296" i="20"/>
  <c r="N296" i="20"/>
  <c r="O296" i="20"/>
  <c r="Q296" i="20"/>
  <c r="L297" i="20"/>
  <c r="M297" i="20"/>
  <c r="N297" i="20"/>
  <c r="O297" i="20"/>
  <c r="Q297" i="20"/>
  <c r="L298" i="20"/>
  <c r="M298" i="20"/>
  <c r="N298" i="20"/>
  <c r="O298" i="20"/>
  <c r="Q298" i="20"/>
  <c r="L299" i="20"/>
  <c r="M299" i="20"/>
  <c r="N299" i="20"/>
  <c r="O299" i="20"/>
  <c r="Q299" i="20"/>
  <c r="L300" i="20"/>
  <c r="M300" i="20"/>
  <c r="N300" i="20"/>
  <c r="O300" i="20"/>
  <c r="Q300" i="20"/>
  <c r="L301" i="20"/>
  <c r="M301" i="20"/>
  <c r="N301" i="20"/>
  <c r="O301" i="20"/>
  <c r="Q301" i="20"/>
  <c r="L302" i="20"/>
  <c r="M302" i="20"/>
  <c r="N302" i="20"/>
  <c r="O302" i="20"/>
  <c r="Q302" i="20"/>
  <c r="L303" i="20"/>
  <c r="M303" i="20"/>
  <c r="N303" i="20"/>
  <c r="O303" i="20"/>
  <c r="Q303" i="20"/>
  <c r="L304" i="20"/>
  <c r="M304" i="20"/>
  <c r="N304" i="20"/>
  <c r="O304" i="20"/>
  <c r="Q304" i="20"/>
  <c r="L305" i="20"/>
  <c r="M305" i="20"/>
  <c r="N305" i="20"/>
  <c r="O305" i="20"/>
  <c r="Q305" i="20"/>
  <c r="L306" i="20"/>
  <c r="M306" i="20"/>
  <c r="N306" i="20"/>
  <c r="O306" i="20"/>
  <c r="Q306" i="20"/>
  <c r="L307" i="20"/>
  <c r="M307" i="20"/>
  <c r="N307" i="20"/>
  <c r="O307" i="20"/>
  <c r="Q307" i="20"/>
  <c r="L308" i="20"/>
  <c r="M308" i="20"/>
  <c r="N308" i="20"/>
  <c r="O308" i="20"/>
  <c r="Q308" i="20"/>
  <c r="L309" i="20"/>
  <c r="M309" i="20"/>
  <c r="N309" i="20"/>
  <c r="O309" i="20"/>
  <c r="Q309" i="20"/>
  <c r="L310" i="20"/>
  <c r="M310" i="20"/>
  <c r="N310" i="20"/>
  <c r="O310" i="20"/>
  <c r="Q310" i="20"/>
  <c r="L311" i="20"/>
  <c r="M311" i="20"/>
  <c r="N311" i="20"/>
  <c r="O311" i="20"/>
  <c r="Q311" i="20"/>
  <c r="L312" i="20"/>
  <c r="M312" i="20"/>
  <c r="N312" i="20"/>
  <c r="O312" i="20"/>
  <c r="Q312" i="20"/>
  <c r="L313" i="20"/>
  <c r="M313" i="20"/>
  <c r="N313" i="20"/>
  <c r="O313" i="20"/>
  <c r="Q313" i="20"/>
  <c r="L314" i="20"/>
  <c r="M314" i="20"/>
  <c r="N314" i="20"/>
  <c r="O314" i="20"/>
  <c r="Q314" i="20"/>
  <c r="L315" i="20"/>
  <c r="M315" i="20"/>
  <c r="N315" i="20"/>
  <c r="O315" i="20"/>
  <c r="Q315" i="20"/>
  <c r="L316" i="20"/>
  <c r="M316" i="20"/>
  <c r="N316" i="20"/>
  <c r="O316" i="20"/>
  <c r="Q316" i="20"/>
  <c r="L317" i="20"/>
  <c r="M317" i="20"/>
  <c r="N317" i="20"/>
  <c r="O317" i="20"/>
  <c r="Q317" i="20"/>
  <c r="L318" i="20"/>
  <c r="M318" i="20"/>
  <c r="N318" i="20"/>
  <c r="O318" i="20"/>
  <c r="Q318" i="20"/>
  <c r="M3" i="20"/>
  <c r="N3" i="20"/>
  <c r="O3" i="20"/>
  <c r="Q3" i="20"/>
  <c r="L319" i="20"/>
  <c r="M319" i="20"/>
  <c r="N319" i="20"/>
  <c r="O319" i="20"/>
  <c r="Q319" i="20"/>
  <c r="L320" i="20"/>
  <c r="M320" i="20"/>
  <c r="N320" i="20"/>
  <c r="O320" i="20"/>
  <c r="Q320" i="20"/>
  <c r="L321" i="20"/>
  <c r="M321" i="20"/>
  <c r="N321" i="20"/>
  <c r="O321" i="20"/>
  <c r="Q321" i="20"/>
  <c r="L322" i="20"/>
  <c r="M322" i="20"/>
  <c r="N322" i="20"/>
  <c r="O322" i="20"/>
  <c r="Q322" i="20"/>
  <c r="L323" i="20"/>
  <c r="M323" i="20"/>
  <c r="N323" i="20"/>
  <c r="O323" i="20"/>
  <c r="Q323" i="20"/>
  <c r="L324" i="20"/>
  <c r="M324" i="20"/>
  <c r="N324" i="20"/>
  <c r="O324" i="20"/>
  <c r="Q324" i="20"/>
  <c r="L325" i="20"/>
  <c r="M325" i="20"/>
  <c r="N325" i="20"/>
  <c r="O325" i="20"/>
  <c r="Q325" i="20"/>
  <c r="L326" i="20"/>
  <c r="M326" i="20"/>
  <c r="N326" i="20"/>
  <c r="O326" i="20"/>
  <c r="Q326" i="20"/>
  <c r="L327" i="20"/>
  <c r="M327" i="20"/>
  <c r="N327" i="20"/>
  <c r="O327" i="20"/>
  <c r="Q327" i="20"/>
  <c r="L328" i="20"/>
  <c r="M328" i="20"/>
  <c r="N328" i="20"/>
  <c r="O328" i="20"/>
  <c r="Q328" i="20"/>
  <c r="L329" i="20"/>
  <c r="M329" i="20"/>
  <c r="N329" i="20"/>
  <c r="O329" i="20"/>
  <c r="Q329" i="20"/>
  <c r="L330" i="20"/>
  <c r="M330" i="20"/>
  <c r="N330" i="20"/>
  <c r="O330" i="20"/>
  <c r="Q330" i="20"/>
  <c r="L331" i="20"/>
  <c r="M331" i="20"/>
  <c r="N331" i="20"/>
  <c r="O331" i="20"/>
  <c r="Q331" i="20"/>
  <c r="L332" i="20"/>
  <c r="M332" i="20"/>
  <c r="N332" i="20"/>
  <c r="O332" i="20"/>
  <c r="Q332" i="20"/>
  <c r="L333" i="20"/>
  <c r="M333" i="20"/>
  <c r="N333" i="20"/>
  <c r="O333" i="20"/>
  <c r="Q333" i="20"/>
  <c r="L334" i="20"/>
  <c r="M334" i="20"/>
  <c r="N334" i="20"/>
  <c r="O334" i="20"/>
  <c r="Q334" i="20"/>
  <c r="L335" i="20"/>
  <c r="M335" i="20"/>
  <c r="N335" i="20"/>
  <c r="O335" i="20"/>
  <c r="Q335" i="20"/>
  <c r="L336" i="20"/>
  <c r="M336" i="20"/>
  <c r="N336" i="20"/>
  <c r="O336" i="20"/>
  <c r="Q336" i="20"/>
  <c r="L337" i="20"/>
  <c r="M337" i="20"/>
  <c r="N337" i="20"/>
  <c r="O337" i="20"/>
  <c r="Q337" i="20"/>
  <c r="L338" i="20"/>
  <c r="M338" i="20"/>
  <c r="N338" i="20"/>
  <c r="O338" i="20"/>
  <c r="Q338" i="20"/>
  <c r="L339" i="20"/>
  <c r="M339" i="20"/>
  <c r="N339" i="20"/>
  <c r="O339" i="20"/>
  <c r="Q339" i="20"/>
  <c r="L340" i="20"/>
  <c r="M340" i="20"/>
  <c r="N340" i="20"/>
  <c r="O340" i="20"/>
  <c r="Q340" i="20"/>
  <c r="L341" i="20"/>
  <c r="M341" i="20"/>
  <c r="N341" i="20"/>
  <c r="O341" i="20"/>
  <c r="Q341" i="20"/>
  <c r="L342" i="20"/>
  <c r="M342" i="20"/>
  <c r="N342" i="20"/>
  <c r="O342" i="20"/>
  <c r="Q342" i="20"/>
  <c r="L343" i="20"/>
  <c r="M343" i="20"/>
  <c r="N343" i="20"/>
  <c r="O343" i="20"/>
  <c r="Q343" i="20"/>
  <c r="L344" i="20"/>
  <c r="M344" i="20"/>
  <c r="N344" i="20"/>
  <c r="O344" i="20"/>
  <c r="Q344" i="20"/>
  <c r="L345" i="20"/>
  <c r="M345" i="20"/>
  <c r="N345" i="20"/>
  <c r="O345" i="20"/>
  <c r="Q345" i="20"/>
  <c r="L346" i="20"/>
  <c r="M346" i="20"/>
  <c r="N346" i="20"/>
  <c r="O346" i="20"/>
  <c r="Q346" i="20"/>
  <c r="L347" i="20"/>
  <c r="M347" i="20"/>
  <c r="N347" i="20"/>
  <c r="O347" i="20"/>
  <c r="Q347" i="20"/>
  <c r="L348" i="20"/>
  <c r="M348" i="20"/>
  <c r="N348" i="20"/>
  <c r="O348" i="20"/>
  <c r="Q348" i="20"/>
  <c r="L349" i="20"/>
  <c r="M349" i="20"/>
  <c r="N349" i="20"/>
  <c r="O349" i="20"/>
  <c r="Q349" i="20"/>
  <c r="L350" i="20"/>
  <c r="M350" i="20"/>
  <c r="N350" i="20"/>
  <c r="O350" i="20"/>
  <c r="Q350" i="20"/>
  <c r="L351" i="20"/>
  <c r="M351" i="20"/>
  <c r="N351" i="20"/>
  <c r="O351" i="20"/>
  <c r="Q351" i="20"/>
  <c r="L352" i="20"/>
  <c r="M352" i="20"/>
  <c r="N352" i="20"/>
  <c r="O352" i="20"/>
  <c r="Q352" i="20"/>
  <c r="L11" i="20"/>
  <c r="M11" i="20"/>
  <c r="O11" i="20"/>
  <c r="Q11" i="20"/>
  <c r="L353" i="20"/>
  <c r="M353" i="20"/>
  <c r="N353" i="20"/>
  <c r="O353" i="20"/>
  <c r="Q353" i="20"/>
  <c r="L354" i="20"/>
  <c r="M354" i="20"/>
  <c r="N354" i="20"/>
  <c r="O354" i="20"/>
  <c r="Q354" i="20"/>
  <c r="L355" i="20"/>
  <c r="M355" i="20"/>
  <c r="N355" i="20"/>
  <c r="O355" i="20"/>
  <c r="Q355" i="20"/>
  <c r="L356" i="20"/>
  <c r="M356" i="20"/>
  <c r="N356" i="20"/>
  <c r="O356" i="20"/>
  <c r="Q356" i="20"/>
  <c r="L357" i="20"/>
  <c r="M357" i="20"/>
  <c r="N357" i="20"/>
  <c r="O357" i="20"/>
  <c r="Q357" i="20"/>
  <c r="L358" i="20"/>
  <c r="M358" i="20"/>
  <c r="N358" i="20"/>
  <c r="O358" i="20"/>
  <c r="Q358" i="20"/>
  <c r="L359" i="20"/>
  <c r="M359" i="20"/>
  <c r="N359" i="20"/>
  <c r="O359" i="20"/>
  <c r="Q359" i="20"/>
  <c r="L360" i="20"/>
  <c r="M360" i="20"/>
  <c r="N360" i="20"/>
  <c r="O360" i="20"/>
  <c r="Q360" i="20"/>
  <c r="L361" i="20"/>
  <c r="M361" i="20"/>
  <c r="N361" i="20"/>
  <c r="O361" i="20"/>
  <c r="Q361" i="20"/>
  <c r="L362" i="20"/>
  <c r="M362" i="20"/>
  <c r="N362" i="20"/>
  <c r="O362" i="20"/>
  <c r="Q362" i="20"/>
  <c r="L363" i="20"/>
  <c r="M363" i="20"/>
  <c r="N363" i="20"/>
  <c r="O363" i="20"/>
  <c r="Q363" i="20"/>
  <c r="L364" i="20"/>
  <c r="M364" i="20"/>
  <c r="N364" i="20"/>
  <c r="O364" i="20"/>
  <c r="Q364" i="20"/>
  <c r="L365" i="20"/>
  <c r="M365" i="20"/>
  <c r="N365" i="20"/>
  <c r="O365" i="20"/>
  <c r="Q365" i="20"/>
  <c r="L366" i="20"/>
  <c r="M366" i="20"/>
  <c r="N366" i="20"/>
  <c r="O366" i="20"/>
  <c r="Q366" i="20"/>
  <c r="L367" i="20"/>
  <c r="M367" i="20"/>
  <c r="N367" i="20"/>
  <c r="O367" i="20"/>
  <c r="Q367" i="20"/>
  <c r="L368" i="20"/>
  <c r="M368" i="20"/>
  <c r="N368" i="20"/>
  <c r="O368" i="20"/>
  <c r="Q368" i="20"/>
  <c r="L369" i="20"/>
  <c r="M369" i="20"/>
  <c r="N369" i="20"/>
  <c r="O369" i="20"/>
  <c r="Q369" i="20"/>
  <c r="L370" i="20"/>
  <c r="M370" i="20"/>
  <c r="N370" i="20"/>
  <c r="O370" i="20"/>
  <c r="Q370" i="20"/>
  <c r="L371" i="20"/>
  <c r="M371" i="20"/>
  <c r="N371" i="20"/>
  <c r="O371" i="20"/>
  <c r="Q371" i="20"/>
  <c r="L372" i="20"/>
  <c r="M372" i="20"/>
  <c r="N372" i="20"/>
  <c r="O372" i="20"/>
  <c r="Q372" i="20"/>
  <c r="L373" i="20"/>
  <c r="M373" i="20"/>
  <c r="N373" i="20"/>
  <c r="O373" i="20"/>
  <c r="Q373" i="20"/>
  <c r="L374" i="20"/>
  <c r="M374" i="20"/>
  <c r="N374" i="20"/>
  <c r="O374" i="20"/>
  <c r="Q374" i="20"/>
  <c r="L375" i="20"/>
  <c r="M375" i="20"/>
  <c r="N375" i="20"/>
  <c r="O375" i="20"/>
  <c r="Q375" i="20"/>
  <c r="L376" i="20"/>
  <c r="M376" i="20"/>
  <c r="N376" i="20"/>
  <c r="O376" i="20"/>
  <c r="Q376" i="20"/>
  <c r="L377" i="20"/>
  <c r="M377" i="20"/>
  <c r="N377" i="20"/>
  <c r="O377" i="20"/>
  <c r="Q377" i="20"/>
  <c r="L378" i="20"/>
  <c r="M378" i="20"/>
  <c r="N378" i="20"/>
  <c r="O378" i="20"/>
  <c r="Q378" i="20"/>
  <c r="L379" i="20"/>
  <c r="M379" i="20"/>
  <c r="N379" i="20"/>
  <c r="O379" i="20"/>
  <c r="Q379" i="20"/>
  <c r="L380" i="20"/>
  <c r="M380" i="20"/>
  <c r="N380" i="20"/>
  <c r="O380" i="20"/>
  <c r="Q380" i="20"/>
  <c r="L381" i="20"/>
  <c r="M381" i="20"/>
  <c r="N381" i="20"/>
  <c r="O381" i="20"/>
  <c r="Q381" i="20"/>
  <c r="L382" i="20"/>
  <c r="M382" i="20"/>
  <c r="N382" i="20"/>
  <c r="O382" i="20"/>
  <c r="Q382" i="20"/>
  <c r="L383" i="20"/>
  <c r="M383" i="20"/>
  <c r="N383" i="20"/>
  <c r="O383" i="20"/>
  <c r="Q383" i="20"/>
  <c r="L384" i="20"/>
  <c r="M384" i="20"/>
  <c r="N384" i="20"/>
  <c r="O384" i="20"/>
  <c r="Q384" i="20"/>
  <c r="L12" i="20"/>
  <c r="M12" i="20"/>
  <c r="O12" i="20"/>
  <c r="Q12" i="20"/>
  <c r="L385" i="20"/>
  <c r="M385" i="20"/>
  <c r="N385" i="20"/>
  <c r="O385" i="20"/>
  <c r="Q385" i="20"/>
  <c r="L386" i="20"/>
  <c r="M386" i="20"/>
  <c r="N386" i="20"/>
  <c r="O386" i="20"/>
  <c r="Q386" i="20"/>
  <c r="L387" i="20"/>
  <c r="M387" i="20"/>
  <c r="N387" i="20"/>
  <c r="O387" i="20"/>
  <c r="Q387" i="20"/>
  <c r="L388" i="20"/>
  <c r="M388" i="20"/>
  <c r="N388" i="20"/>
  <c r="O388" i="20"/>
  <c r="Q388" i="20"/>
  <c r="L389" i="20"/>
  <c r="M389" i="20"/>
  <c r="N389" i="20"/>
  <c r="O389" i="20"/>
  <c r="Q389" i="20"/>
  <c r="L390" i="20"/>
  <c r="M390" i="20"/>
  <c r="N390" i="20"/>
  <c r="O390" i="20"/>
  <c r="Q390" i="20"/>
  <c r="L391" i="20"/>
  <c r="M391" i="20"/>
  <c r="N391" i="20"/>
  <c r="O391" i="20"/>
  <c r="Q391" i="20"/>
  <c r="L392" i="20"/>
  <c r="M392" i="20"/>
  <c r="N392" i="20"/>
  <c r="O392" i="20"/>
  <c r="Q392" i="20"/>
  <c r="L393" i="20"/>
  <c r="M393" i="20"/>
  <c r="N393" i="20"/>
  <c r="O393" i="20"/>
  <c r="Q393" i="20"/>
  <c r="L394" i="20"/>
  <c r="M394" i="20"/>
  <c r="N394" i="20"/>
  <c r="O394" i="20"/>
  <c r="Q394" i="20"/>
  <c r="L395" i="20"/>
  <c r="M395" i="20"/>
  <c r="N395" i="20"/>
  <c r="O395" i="20"/>
  <c r="Q395" i="20"/>
  <c r="L396" i="20"/>
  <c r="M396" i="20"/>
  <c r="N396" i="20"/>
  <c r="O396" i="20"/>
  <c r="Q396" i="20"/>
  <c r="L397" i="20"/>
  <c r="M397" i="20"/>
  <c r="N397" i="20"/>
  <c r="O397" i="20"/>
  <c r="Q397" i="20"/>
  <c r="L398" i="20"/>
  <c r="M398" i="20"/>
  <c r="N398" i="20"/>
  <c r="O398" i="20"/>
  <c r="Q398" i="20"/>
  <c r="L399" i="20"/>
  <c r="M399" i="20"/>
  <c r="N399" i="20"/>
  <c r="O399" i="20"/>
  <c r="Q399" i="20"/>
  <c r="L400" i="20"/>
  <c r="M400" i="20"/>
  <c r="N400" i="20"/>
  <c r="O400" i="20"/>
  <c r="Q400" i="20"/>
  <c r="L401" i="20"/>
  <c r="M401" i="20"/>
  <c r="N401" i="20"/>
  <c r="O401" i="20"/>
  <c r="Q401" i="20"/>
  <c r="L402" i="20"/>
  <c r="M402" i="20"/>
  <c r="N402" i="20"/>
  <c r="O402" i="20"/>
  <c r="Q402" i="20"/>
  <c r="L403" i="20"/>
  <c r="M403" i="20"/>
  <c r="N403" i="20"/>
  <c r="O403" i="20"/>
  <c r="Q403" i="20"/>
  <c r="L404" i="20"/>
  <c r="M404" i="20"/>
  <c r="N404" i="20"/>
  <c r="O404" i="20"/>
  <c r="Q404" i="20"/>
  <c r="M4" i="20"/>
  <c r="N4" i="20"/>
  <c r="O4" i="20"/>
  <c r="Q4" i="20"/>
  <c r="L405" i="20"/>
  <c r="M405" i="20"/>
  <c r="N405" i="20"/>
  <c r="O405" i="20"/>
  <c r="Q405" i="20"/>
  <c r="L406" i="20"/>
  <c r="M406" i="20"/>
  <c r="N406" i="20"/>
  <c r="O406" i="20"/>
  <c r="Q406" i="20"/>
  <c r="L407" i="20"/>
  <c r="M407" i="20"/>
  <c r="N407" i="20"/>
  <c r="O407" i="20"/>
  <c r="Q407" i="20"/>
  <c r="L408" i="20"/>
  <c r="M408" i="20"/>
  <c r="N408" i="20"/>
  <c r="O408" i="20"/>
  <c r="Q408" i="20"/>
  <c r="L409" i="20"/>
  <c r="M409" i="20"/>
  <c r="N409" i="20"/>
  <c r="O409" i="20"/>
  <c r="Q409" i="20"/>
  <c r="L410" i="20"/>
  <c r="M410" i="20"/>
  <c r="N410" i="20"/>
  <c r="O410" i="20"/>
  <c r="Q410" i="20"/>
  <c r="L411" i="20"/>
  <c r="M411" i="20"/>
  <c r="N411" i="20"/>
  <c r="O411" i="20"/>
  <c r="Q411" i="20"/>
  <c r="L412" i="20"/>
  <c r="M412" i="20"/>
  <c r="N412" i="20"/>
  <c r="O412" i="20"/>
  <c r="Q412" i="20"/>
  <c r="L413" i="20"/>
  <c r="M413" i="20"/>
  <c r="N413" i="20"/>
  <c r="O413" i="20"/>
  <c r="Q413" i="20"/>
  <c r="L414" i="20"/>
  <c r="M414" i="20"/>
  <c r="N414" i="20"/>
  <c r="O414" i="20"/>
  <c r="Q414" i="20"/>
  <c r="L415" i="20"/>
  <c r="M415" i="20"/>
  <c r="N415" i="20"/>
  <c r="O415" i="20"/>
  <c r="Q415" i="20"/>
  <c r="L416" i="20"/>
  <c r="M416" i="20"/>
  <c r="N416" i="20"/>
  <c r="O416" i="20"/>
  <c r="Q416" i="20"/>
  <c r="L13" i="20"/>
  <c r="M13" i="20"/>
  <c r="O13" i="20"/>
  <c r="Q13" i="20"/>
  <c r="L417" i="20"/>
  <c r="M417" i="20"/>
  <c r="N417" i="20"/>
  <c r="O417" i="20"/>
  <c r="Q417" i="20"/>
  <c r="L418" i="20"/>
  <c r="M418" i="20"/>
  <c r="N418" i="20"/>
  <c r="O418" i="20"/>
  <c r="Q418" i="20"/>
  <c r="L419" i="20"/>
  <c r="M419" i="20"/>
  <c r="N419" i="20"/>
  <c r="O419" i="20"/>
  <c r="Q419" i="20"/>
  <c r="L420" i="20"/>
  <c r="M420" i="20"/>
  <c r="N420" i="20"/>
  <c r="O420" i="20"/>
  <c r="Q420" i="20"/>
  <c r="L421" i="20"/>
  <c r="M421" i="20"/>
  <c r="N421" i="20"/>
  <c r="O421" i="20"/>
  <c r="Q421" i="20"/>
  <c r="L422" i="20"/>
  <c r="M422" i="20"/>
  <c r="N422" i="20"/>
  <c r="O422" i="20"/>
  <c r="Q422" i="20"/>
  <c r="L423" i="20"/>
  <c r="M423" i="20"/>
  <c r="N423" i="20"/>
  <c r="O423" i="20"/>
  <c r="Q423" i="20"/>
  <c r="L424" i="20"/>
  <c r="M424" i="20"/>
  <c r="N424" i="20"/>
  <c r="O424" i="20"/>
  <c r="Q424" i="20"/>
  <c r="L425" i="20"/>
  <c r="M425" i="20"/>
  <c r="N425" i="20"/>
  <c r="O425" i="20"/>
  <c r="Q425" i="20"/>
  <c r="L426" i="20"/>
  <c r="M426" i="20"/>
  <c r="N426" i="20"/>
  <c r="O426" i="20"/>
  <c r="Q426" i="20"/>
  <c r="L427" i="20"/>
  <c r="M427" i="20"/>
  <c r="N427" i="20"/>
  <c r="O427" i="20"/>
  <c r="Q427" i="20"/>
  <c r="L428" i="20"/>
  <c r="M428" i="20"/>
  <c r="N428" i="20"/>
  <c r="O428" i="20"/>
  <c r="Q428" i="20"/>
  <c r="L429" i="20"/>
  <c r="M429" i="20"/>
  <c r="N429" i="20"/>
  <c r="O429" i="20"/>
  <c r="Q429" i="20"/>
  <c r="L430" i="20"/>
  <c r="M430" i="20"/>
  <c r="N430" i="20"/>
  <c r="O430" i="20"/>
  <c r="Q430" i="20"/>
  <c r="L431" i="20"/>
  <c r="M431" i="20"/>
  <c r="N431" i="20"/>
  <c r="O431" i="20"/>
  <c r="Q431" i="20"/>
  <c r="L432" i="20"/>
  <c r="M432" i="20"/>
  <c r="N432" i="20"/>
  <c r="O432" i="20"/>
  <c r="Q432" i="20"/>
  <c r="L433" i="20"/>
  <c r="M433" i="20"/>
  <c r="N433" i="20"/>
  <c r="O433" i="20"/>
  <c r="Q433" i="20"/>
  <c r="L434" i="20"/>
  <c r="M434" i="20"/>
  <c r="N434" i="20"/>
  <c r="O434" i="20"/>
  <c r="Q434" i="20"/>
  <c r="L435" i="20"/>
  <c r="M435" i="20"/>
  <c r="N435" i="20"/>
  <c r="O435" i="20"/>
  <c r="Q435" i="20"/>
  <c r="L436" i="20"/>
  <c r="M436" i="20"/>
  <c r="N436" i="20"/>
  <c r="O436" i="20"/>
  <c r="Q436" i="20"/>
  <c r="L437" i="20"/>
  <c r="M437" i="20"/>
  <c r="N437" i="20"/>
  <c r="O437" i="20"/>
  <c r="Q437" i="20"/>
  <c r="L438" i="20"/>
  <c r="M438" i="20"/>
  <c r="N438" i="20"/>
  <c r="O438" i="20"/>
  <c r="Q438" i="20"/>
  <c r="L439" i="20"/>
  <c r="M439" i="20"/>
  <c r="N439" i="20"/>
  <c r="O439" i="20"/>
  <c r="Q439" i="20"/>
  <c r="L440" i="20"/>
  <c r="M440" i="20"/>
  <c r="N440" i="20"/>
  <c r="O440" i="20"/>
  <c r="Q440" i="20"/>
  <c r="L441" i="20"/>
  <c r="M441" i="20"/>
  <c r="N441" i="20"/>
  <c r="O441" i="20"/>
  <c r="Q441" i="20"/>
  <c r="L442" i="20"/>
  <c r="M442" i="20"/>
  <c r="N442" i="20"/>
  <c r="O442" i="20"/>
  <c r="Q442" i="20"/>
  <c r="L443" i="20"/>
  <c r="M443" i="20"/>
  <c r="N443" i="20"/>
  <c r="O443" i="20"/>
  <c r="Q443" i="20"/>
  <c r="L444" i="20"/>
  <c r="M444" i="20"/>
  <c r="N444" i="20"/>
  <c r="O444" i="20"/>
  <c r="Q444" i="20"/>
  <c r="L445" i="20"/>
  <c r="M445" i="20"/>
  <c r="N445" i="20"/>
  <c r="O445" i="20"/>
  <c r="Q445" i="20"/>
  <c r="L446" i="20"/>
  <c r="M446" i="20"/>
  <c r="N446" i="20"/>
  <c r="O446" i="20"/>
  <c r="Q446" i="20"/>
  <c r="L447" i="20"/>
  <c r="M447" i="20"/>
  <c r="N447" i="20"/>
  <c r="O447" i="20"/>
  <c r="Q447" i="20"/>
  <c r="L448" i="20"/>
  <c r="M448" i="20"/>
  <c r="N448" i="20"/>
  <c r="O448" i="20"/>
  <c r="Q448" i="20"/>
  <c r="L449" i="20"/>
  <c r="M449" i="20"/>
  <c r="N449" i="20"/>
  <c r="O449" i="20"/>
  <c r="Q449" i="20"/>
  <c r="L450" i="20"/>
  <c r="M450" i="20"/>
  <c r="N450" i="20"/>
  <c r="O450" i="20"/>
  <c r="Q450" i="20"/>
  <c r="L451" i="20"/>
  <c r="M451" i="20"/>
  <c r="N451" i="20"/>
  <c r="O451" i="20"/>
  <c r="Q451" i="20"/>
  <c r="L452" i="20"/>
  <c r="M452" i="20"/>
  <c r="N452" i="20"/>
  <c r="O452" i="20"/>
  <c r="Q452" i="20"/>
  <c r="L453" i="20"/>
  <c r="M453" i="20"/>
  <c r="N453" i="20"/>
  <c r="O453" i="20"/>
  <c r="Q453" i="20"/>
  <c r="L454" i="20"/>
  <c r="M454" i="20"/>
  <c r="N454" i="20"/>
  <c r="O454" i="20"/>
  <c r="Q454" i="20"/>
  <c r="L455" i="20"/>
  <c r="M455" i="20"/>
  <c r="N455" i="20"/>
  <c r="O455" i="20"/>
  <c r="Q455" i="20"/>
  <c r="L456" i="20"/>
  <c r="M456" i="20"/>
  <c r="N456" i="20"/>
  <c r="O456" i="20"/>
  <c r="Q456" i="20"/>
  <c r="L457" i="20"/>
  <c r="M457" i="20"/>
  <c r="N457" i="20"/>
  <c r="O457" i="20"/>
  <c r="Q457" i="20"/>
  <c r="L458" i="20"/>
  <c r="M458" i="20"/>
  <c r="N458" i="20"/>
  <c r="O458" i="20"/>
  <c r="Q458" i="20"/>
  <c r="L459" i="20"/>
  <c r="M459" i="20"/>
  <c r="N459" i="20"/>
  <c r="O459" i="20"/>
  <c r="Q459" i="20"/>
  <c r="L460" i="20"/>
  <c r="M460" i="20"/>
  <c r="N460" i="20"/>
  <c r="O460" i="20"/>
  <c r="Q460" i="20"/>
  <c r="L461" i="20"/>
  <c r="M461" i="20"/>
  <c r="N461" i="20"/>
  <c r="O461" i="20"/>
  <c r="Q461" i="20"/>
  <c r="L462" i="20"/>
  <c r="M462" i="20"/>
  <c r="N462" i="20"/>
  <c r="O462" i="20"/>
  <c r="Q462" i="20"/>
  <c r="L463" i="20"/>
  <c r="M463" i="20"/>
  <c r="N463" i="20"/>
  <c r="O463" i="20"/>
  <c r="Q463" i="20"/>
  <c r="L464" i="20"/>
  <c r="M464" i="20"/>
  <c r="N464" i="20"/>
  <c r="O464" i="20"/>
  <c r="Q464" i="20"/>
  <c r="L465" i="20"/>
  <c r="M465" i="20"/>
  <c r="N465" i="20"/>
  <c r="O465" i="20"/>
  <c r="Q465" i="20"/>
  <c r="L466" i="20"/>
  <c r="M466" i="20"/>
  <c r="N466" i="20"/>
  <c r="O466" i="20"/>
  <c r="Q466" i="20"/>
  <c r="L467" i="20"/>
  <c r="M467" i="20"/>
  <c r="N467" i="20"/>
  <c r="O467" i="20"/>
  <c r="Q467" i="20"/>
  <c r="L468" i="20"/>
  <c r="M468" i="20"/>
  <c r="N468" i="20"/>
  <c r="O468" i="20"/>
  <c r="Q468" i="20"/>
  <c r="L469" i="20"/>
  <c r="M469" i="20"/>
  <c r="N469" i="20"/>
  <c r="O469" i="20"/>
  <c r="Q469" i="20"/>
  <c r="L470" i="20"/>
  <c r="M470" i="20"/>
  <c r="N470" i="20"/>
  <c r="O470" i="20"/>
  <c r="Q470" i="20"/>
  <c r="L471" i="20"/>
  <c r="M471" i="20"/>
  <c r="N471" i="20"/>
  <c r="O471" i="20"/>
  <c r="Q471" i="20"/>
  <c r="L472" i="20"/>
  <c r="M472" i="20"/>
  <c r="N472" i="20"/>
  <c r="O472" i="20"/>
  <c r="Q472" i="20"/>
  <c r="L473" i="20"/>
  <c r="M473" i="20"/>
  <c r="N473" i="20"/>
  <c r="O473" i="20"/>
  <c r="Q473" i="20"/>
  <c r="L474" i="20"/>
  <c r="M474" i="20"/>
  <c r="N474" i="20"/>
  <c r="O474" i="20"/>
  <c r="Q474" i="20"/>
  <c r="L475" i="20"/>
  <c r="M475" i="20"/>
  <c r="N475" i="20"/>
  <c r="O475" i="20"/>
  <c r="Q475" i="20"/>
  <c r="L476" i="20"/>
  <c r="M476" i="20"/>
  <c r="N476" i="20"/>
  <c r="O476" i="20"/>
  <c r="Q476" i="20"/>
  <c r="L477" i="20"/>
  <c r="M477" i="20"/>
  <c r="N477" i="20"/>
  <c r="O477" i="20"/>
  <c r="Q477" i="20"/>
  <c r="L478" i="20"/>
  <c r="M478" i="20"/>
  <c r="N478" i="20"/>
  <c r="O478" i="20"/>
  <c r="Q478" i="20"/>
  <c r="L479" i="20"/>
  <c r="M479" i="20"/>
  <c r="N479" i="20"/>
  <c r="O479" i="20"/>
  <c r="Q479" i="20"/>
  <c r="L480" i="20"/>
  <c r="M480" i="20"/>
  <c r="N480" i="20"/>
  <c r="O480" i="20"/>
  <c r="Q480" i="20"/>
  <c r="L481" i="20"/>
  <c r="M481" i="20"/>
  <c r="N481" i="20"/>
  <c r="O481" i="20"/>
  <c r="Q481" i="20"/>
  <c r="L482" i="20"/>
  <c r="M482" i="20"/>
  <c r="N482" i="20"/>
  <c r="O482" i="20"/>
  <c r="Q482" i="20"/>
  <c r="L483" i="20"/>
  <c r="M483" i="20"/>
  <c r="N483" i="20"/>
  <c r="O483" i="20"/>
  <c r="Q483" i="20"/>
  <c r="L38" i="20"/>
  <c r="M38" i="20"/>
  <c r="N38" i="20"/>
  <c r="O38" i="20"/>
  <c r="Q38" i="20"/>
  <c r="L39" i="20"/>
  <c r="M39" i="20"/>
  <c r="N39" i="20"/>
  <c r="O39" i="20"/>
  <c r="Q39" i="20"/>
  <c r="L484" i="20"/>
  <c r="M484" i="20"/>
  <c r="N484" i="20"/>
  <c r="O484" i="20"/>
  <c r="Q484" i="20"/>
  <c r="L485" i="20"/>
  <c r="M485" i="20"/>
  <c r="N485" i="20"/>
  <c r="O485" i="20"/>
  <c r="Q485" i="20"/>
  <c r="L14" i="20"/>
  <c r="M14" i="20"/>
  <c r="O14" i="20"/>
  <c r="Q14" i="20"/>
  <c r="L486" i="20"/>
  <c r="M486" i="20"/>
  <c r="N486" i="20"/>
  <c r="O486" i="20"/>
  <c r="Q486" i="20"/>
  <c r="L487" i="20"/>
  <c r="M487" i="20"/>
  <c r="N487" i="20"/>
  <c r="O487" i="20"/>
  <c r="Q487" i="20"/>
  <c r="M15" i="20"/>
  <c r="O15" i="20"/>
  <c r="Q15" i="20"/>
  <c r="L488" i="20"/>
  <c r="M488" i="20"/>
  <c r="N488" i="20"/>
  <c r="O488" i="20"/>
  <c r="Q488" i="20"/>
  <c r="L489" i="20"/>
  <c r="M489" i="20"/>
  <c r="N489" i="20"/>
  <c r="O489" i="20"/>
  <c r="Q489" i="20"/>
  <c r="L490" i="20"/>
  <c r="M490" i="20"/>
  <c r="N490" i="20"/>
  <c r="O490" i="20"/>
  <c r="Q490" i="20"/>
  <c r="M5" i="20"/>
  <c r="N5" i="20"/>
  <c r="O5" i="20"/>
  <c r="Q5" i="20"/>
  <c r="L491" i="20"/>
  <c r="M491" i="20"/>
  <c r="N491" i="20"/>
  <c r="O491" i="20"/>
  <c r="Q491" i="20"/>
  <c r="L40" i="20"/>
  <c r="M40" i="20"/>
  <c r="N40" i="20"/>
  <c r="O40" i="20"/>
  <c r="Q40" i="20"/>
  <c r="L492" i="20"/>
  <c r="M492" i="20"/>
  <c r="N492" i="20"/>
  <c r="O492" i="20"/>
  <c r="Q492" i="20"/>
  <c r="L493" i="20"/>
  <c r="M493" i="20"/>
  <c r="N493" i="20"/>
  <c r="O493" i="20"/>
  <c r="Q493" i="20"/>
  <c r="L494" i="20"/>
  <c r="M494" i="20"/>
  <c r="N494" i="20"/>
  <c r="O494" i="20"/>
  <c r="Q494" i="20"/>
  <c r="L495" i="20"/>
  <c r="M495" i="20"/>
  <c r="N495" i="20"/>
  <c r="O495" i="20"/>
  <c r="Q495" i="20"/>
  <c r="L496" i="20"/>
  <c r="M496" i="20"/>
  <c r="N496" i="20"/>
  <c r="O496" i="20"/>
  <c r="Q496" i="20"/>
  <c r="L497" i="20"/>
  <c r="M497" i="20"/>
  <c r="N497" i="20"/>
  <c r="O497" i="20"/>
  <c r="Q497" i="20"/>
  <c r="L498" i="20"/>
  <c r="M498" i="20"/>
  <c r="N498" i="20"/>
  <c r="O498" i="20"/>
  <c r="Q498" i="20"/>
  <c r="L499" i="20"/>
  <c r="M499" i="20"/>
  <c r="N499" i="20"/>
  <c r="O499" i="20"/>
  <c r="Q499" i="20"/>
  <c r="L500" i="20"/>
  <c r="M500" i="20"/>
  <c r="N500" i="20"/>
  <c r="O500" i="20"/>
  <c r="Q500" i="20"/>
  <c r="L501" i="20"/>
  <c r="M501" i="20"/>
  <c r="N501" i="20"/>
  <c r="O501" i="20"/>
  <c r="Q501" i="20"/>
  <c r="L502" i="20"/>
  <c r="M502" i="20"/>
  <c r="N502" i="20"/>
  <c r="O502" i="20"/>
  <c r="Q502" i="20"/>
  <c r="L503" i="20"/>
  <c r="M503" i="20"/>
  <c r="N503" i="20"/>
  <c r="O503" i="20"/>
  <c r="Q503" i="20"/>
  <c r="L504" i="20"/>
  <c r="M504" i="20"/>
  <c r="N504" i="20"/>
  <c r="O504" i="20"/>
  <c r="Q504" i="20"/>
  <c r="L505" i="20"/>
  <c r="M505" i="20"/>
  <c r="N505" i="20"/>
  <c r="O505" i="20"/>
  <c r="Q505" i="20"/>
  <c r="M6" i="20"/>
  <c r="N6" i="20"/>
  <c r="O6" i="20"/>
  <c r="Q6" i="20"/>
  <c r="L506" i="20"/>
  <c r="M506" i="20"/>
  <c r="N506" i="20"/>
  <c r="O506" i="20"/>
  <c r="Q506" i="20"/>
  <c r="L507" i="20"/>
  <c r="M507" i="20"/>
  <c r="N507" i="20"/>
  <c r="O507" i="20"/>
  <c r="Q507" i="20"/>
  <c r="L508" i="20"/>
  <c r="M508" i="20"/>
  <c r="N508" i="20"/>
  <c r="O508" i="20"/>
  <c r="Q508" i="20"/>
  <c r="L16" i="20"/>
  <c r="M16" i="20"/>
  <c r="O16" i="20"/>
  <c r="Q16" i="20"/>
  <c r="L509" i="20"/>
  <c r="M509" i="20"/>
  <c r="N509" i="20"/>
  <c r="O509" i="20"/>
  <c r="Q509" i="20"/>
  <c r="L17" i="20"/>
  <c r="M17" i="20"/>
  <c r="O17" i="20"/>
  <c r="Q17" i="20"/>
  <c r="L510" i="20"/>
  <c r="M510" i="20"/>
  <c r="N510" i="20"/>
  <c r="O510" i="20"/>
  <c r="Q510" i="20"/>
  <c r="L511" i="20"/>
  <c r="M511" i="20"/>
  <c r="N511" i="20"/>
  <c r="O511" i="20"/>
  <c r="Q511" i="20"/>
  <c r="L512" i="20"/>
  <c r="M512" i="20"/>
  <c r="N512" i="20"/>
  <c r="O512" i="20"/>
  <c r="Q512" i="20"/>
  <c r="L513" i="20"/>
  <c r="M513" i="20"/>
  <c r="N513" i="20"/>
  <c r="O513" i="20"/>
  <c r="Q513" i="20"/>
  <c r="M18" i="20"/>
  <c r="O18" i="20"/>
  <c r="L514" i="20"/>
  <c r="M514" i="20"/>
  <c r="N514" i="20"/>
  <c r="O514" i="20"/>
  <c r="Q514" i="20"/>
  <c r="L515" i="20"/>
  <c r="M515" i="20"/>
  <c r="N515" i="20"/>
  <c r="O515" i="20"/>
  <c r="Q515" i="20"/>
  <c r="L516" i="20"/>
  <c r="M516" i="20"/>
  <c r="N516" i="20"/>
  <c r="O516" i="20"/>
  <c r="Q516" i="20"/>
  <c r="L517" i="20"/>
  <c r="M517" i="20"/>
  <c r="N517" i="20"/>
  <c r="O517" i="20"/>
  <c r="Q517" i="20"/>
  <c r="L518" i="20"/>
  <c r="M518" i="20"/>
  <c r="N518" i="20"/>
  <c r="O518" i="20"/>
  <c r="Q518" i="20"/>
  <c r="L519" i="20"/>
  <c r="M519" i="20"/>
  <c r="N519" i="20"/>
  <c r="O519" i="20"/>
  <c r="Q519" i="20"/>
  <c r="L520" i="20"/>
  <c r="M520" i="20"/>
  <c r="N520" i="20"/>
  <c r="O520" i="20"/>
  <c r="Q520" i="20"/>
  <c r="L521" i="20"/>
  <c r="M521" i="20"/>
  <c r="N521" i="20"/>
  <c r="O521" i="20"/>
  <c r="Q521" i="20"/>
  <c r="L522" i="20"/>
  <c r="M522" i="20"/>
  <c r="N522" i="20"/>
  <c r="O522" i="20"/>
  <c r="Q522" i="20"/>
  <c r="L523" i="20"/>
  <c r="M523" i="20"/>
  <c r="N523" i="20"/>
  <c r="O523" i="20"/>
  <c r="Q523" i="20"/>
  <c r="M7" i="20"/>
  <c r="N7" i="20"/>
  <c r="O7" i="20"/>
  <c r="Q7" i="20"/>
  <c r="L524" i="20"/>
  <c r="M524" i="20"/>
  <c r="N524" i="20"/>
  <c r="O524" i="20"/>
  <c r="Q524" i="20"/>
  <c r="L19" i="20"/>
  <c r="M19" i="20"/>
  <c r="O19" i="20"/>
  <c r="Q19" i="20"/>
  <c r="L20" i="20"/>
  <c r="M20" i="20"/>
  <c r="O20" i="20"/>
  <c r="Q20" i="20"/>
  <c r="L525" i="20"/>
  <c r="M525" i="20"/>
  <c r="N525" i="20"/>
  <c r="O525" i="20"/>
  <c r="Q525" i="20"/>
  <c r="L526" i="20"/>
  <c r="M526" i="20"/>
  <c r="N526" i="20"/>
  <c r="O526" i="20"/>
  <c r="Q526" i="20"/>
  <c r="L527" i="20"/>
  <c r="M527" i="20"/>
  <c r="N527" i="20"/>
  <c r="O527" i="20"/>
  <c r="Q527" i="20"/>
  <c r="L528" i="20"/>
  <c r="M528" i="20"/>
  <c r="N528" i="20"/>
  <c r="O528" i="20"/>
  <c r="Q528" i="20"/>
  <c r="L529" i="20"/>
  <c r="M529" i="20"/>
  <c r="N529" i="20"/>
  <c r="O529" i="20"/>
  <c r="Q529" i="20"/>
  <c r="L530" i="20"/>
  <c r="M530" i="20"/>
  <c r="N530" i="20"/>
  <c r="O530" i="20"/>
  <c r="Q530" i="20"/>
  <c r="L531" i="20"/>
  <c r="M531" i="20"/>
  <c r="N531" i="20"/>
  <c r="O531" i="20"/>
  <c r="Q531" i="20"/>
  <c r="L532" i="20"/>
  <c r="M532" i="20"/>
  <c r="N532" i="20"/>
  <c r="O532" i="20"/>
  <c r="Q532" i="20"/>
  <c r="L533" i="20"/>
  <c r="M533" i="20"/>
  <c r="N533" i="20"/>
  <c r="O533" i="20"/>
  <c r="Q533" i="20"/>
  <c r="M21" i="20"/>
  <c r="O21" i="20"/>
  <c r="Q21" i="20"/>
  <c r="L534" i="20"/>
  <c r="M534" i="20"/>
  <c r="N534" i="20"/>
  <c r="O534" i="20"/>
  <c r="Q534" i="20"/>
  <c r="L535" i="20"/>
  <c r="M535" i="20"/>
  <c r="N535" i="20"/>
  <c r="O535" i="20"/>
  <c r="Q535" i="20"/>
  <c r="L536" i="20"/>
  <c r="M536" i="20"/>
  <c r="N536" i="20"/>
  <c r="O536" i="20"/>
  <c r="Q536" i="20"/>
  <c r="L537" i="20"/>
  <c r="M537" i="20"/>
  <c r="N537" i="20"/>
  <c r="O537" i="20"/>
  <c r="Q537" i="20"/>
  <c r="M22" i="20"/>
  <c r="O22" i="20"/>
  <c r="Q22" i="20"/>
  <c r="L538" i="20"/>
  <c r="M538" i="20"/>
  <c r="N538" i="20"/>
  <c r="O538" i="20"/>
  <c r="Q538" i="20"/>
  <c r="L539" i="20"/>
  <c r="M539" i="20"/>
  <c r="N539" i="20"/>
  <c r="O539" i="20"/>
  <c r="Q539" i="20"/>
  <c r="L540" i="20"/>
  <c r="M540" i="20"/>
  <c r="N540" i="20"/>
  <c r="O540" i="20"/>
  <c r="Q540" i="20"/>
  <c r="L541" i="20"/>
  <c r="M541" i="20"/>
  <c r="N541" i="20"/>
  <c r="O541" i="20"/>
  <c r="Q541" i="20"/>
  <c r="L542" i="20"/>
  <c r="M542" i="20"/>
  <c r="N542" i="20"/>
  <c r="O542" i="20"/>
  <c r="Q542" i="20"/>
  <c r="L41" i="20"/>
  <c r="M41" i="20"/>
  <c r="N41" i="20"/>
  <c r="O41" i="20"/>
  <c r="Q41" i="20"/>
  <c r="L543" i="20"/>
  <c r="M543" i="20"/>
  <c r="N543" i="20"/>
  <c r="O543" i="20"/>
  <c r="Q543" i="20"/>
  <c r="L544" i="20"/>
  <c r="M544" i="20"/>
  <c r="N544" i="20"/>
  <c r="O544" i="20"/>
  <c r="Q544" i="20"/>
  <c r="L545" i="20"/>
  <c r="M545" i="20"/>
  <c r="N545" i="20"/>
  <c r="O545" i="20"/>
  <c r="Q545" i="20"/>
  <c r="L546" i="20"/>
  <c r="M546" i="20"/>
  <c r="N546" i="20"/>
  <c r="O546" i="20"/>
  <c r="Q546" i="20"/>
  <c r="L547" i="20"/>
  <c r="M547" i="20"/>
  <c r="N547" i="20"/>
  <c r="O547" i="20"/>
  <c r="Q547" i="20"/>
  <c r="L548" i="20"/>
  <c r="M548" i="20"/>
  <c r="N548" i="20"/>
  <c r="O548" i="20"/>
  <c r="Q548" i="20"/>
  <c r="L549" i="20"/>
  <c r="M549" i="20"/>
  <c r="N549" i="20"/>
  <c r="O549" i="20"/>
  <c r="Q549" i="20"/>
  <c r="L550" i="20"/>
  <c r="M550" i="20"/>
  <c r="N550" i="20"/>
  <c r="O550" i="20"/>
  <c r="Q550" i="20"/>
  <c r="L23" i="20"/>
  <c r="M23" i="20"/>
  <c r="O23" i="20"/>
  <c r="Q23" i="20"/>
  <c r="L551" i="20"/>
  <c r="M551" i="20"/>
  <c r="N551" i="20"/>
  <c r="O551" i="20"/>
  <c r="Q551" i="20"/>
  <c r="L552" i="20"/>
  <c r="M552" i="20"/>
  <c r="N552" i="20"/>
  <c r="O552" i="20"/>
  <c r="Q552" i="20"/>
  <c r="L553" i="20"/>
  <c r="M553" i="20"/>
  <c r="N553" i="20"/>
  <c r="O553" i="20"/>
  <c r="Q553" i="20"/>
  <c r="L554" i="20"/>
  <c r="M554" i="20"/>
  <c r="N554" i="20"/>
  <c r="O554" i="20"/>
  <c r="Q554" i="20"/>
  <c r="L555" i="20"/>
  <c r="M555" i="20"/>
  <c r="N555" i="20"/>
  <c r="O555" i="20"/>
  <c r="Q555" i="20"/>
  <c r="L556" i="20"/>
  <c r="M556" i="20"/>
  <c r="N556" i="20"/>
  <c r="O556" i="20"/>
  <c r="Q556" i="20"/>
  <c r="L557" i="20"/>
  <c r="M557" i="20"/>
  <c r="N557" i="20"/>
  <c r="O557" i="20"/>
  <c r="Q557" i="20"/>
  <c r="L558" i="20"/>
  <c r="M558" i="20"/>
  <c r="N558" i="20"/>
  <c r="O558" i="20"/>
  <c r="Q558" i="20"/>
  <c r="L559" i="20"/>
  <c r="M559" i="20"/>
  <c r="N559" i="20"/>
  <c r="O559" i="20"/>
  <c r="Q559" i="20"/>
  <c r="L560" i="20"/>
  <c r="M560" i="20"/>
  <c r="N560" i="20"/>
  <c r="O560" i="20"/>
  <c r="Q560" i="20"/>
  <c r="L561" i="20"/>
  <c r="M561" i="20"/>
  <c r="N561" i="20"/>
  <c r="O561" i="20"/>
  <c r="Q561" i="20"/>
  <c r="L562" i="20"/>
  <c r="M562" i="20"/>
  <c r="N562" i="20"/>
  <c r="O562" i="20"/>
  <c r="Q562" i="20"/>
  <c r="L563" i="20"/>
  <c r="M563" i="20"/>
  <c r="N563" i="20"/>
  <c r="O563" i="20"/>
  <c r="Q563" i="20"/>
  <c r="L564" i="20"/>
  <c r="M564" i="20"/>
  <c r="N564" i="20"/>
  <c r="O564" i="20"/>
  <c r="Q564" i="20"/>
  <c r="L565" i="20"/>
  <c r="M565" i="20"/>
  <c r="N565" i="20"/>
  <c r="O565" i="20"/>
  <c r="Q565" i="20"/>
  <c r="L566" i="20"/>
  <c r="M566" i="20"/>
  <c r="N566" i="20"/>
  <c r="O566" i="20"/>
  <c r="Q566" i="20"/>
  <c r="L567" i="20"/>
  <c r="M567" i="20"/>
  <c r="N567" i="20"/>
  <c r="O567" i="20"/>
  <c r="Q567" i="20"/>
  <c r="N42" i="20"/>
  <c r="Q42" i="20"/>
  <c r="O42" i="20"/>
  <c r="M42" i="20"/>
  <c r="L42" i="20"/>
  <c r="AI10" i="21" l="1"/>
  <c r="AI171" i="21"/>
  <c r="AI39" i="21"/>
  <c r="AI152" i="21"/>
  <c r="AI172" i="21"/>
  <c r="AI225" i="21"/>
  <c r="AI229" i="21"/>
  <c r="V211" i="21"/>
  <c r="AI219" i="21"/>
  <c r="V165" i="21"/>
  <c r="V46" i="21"/>
  <c r="V76" i="21"/>
  <c r="V42" i="21"/>
  <c r="AI11" i="21"/>
  <c r="AI62" i="21"/>
  <c r="AI220" i="21"/>
  <c r="AI112" i="21"/>
  <c r="AI223" i="21"/>
  <c r="AI235" i="21"/>
  <c r="AI127" i="21"/>
  <c r="AI232" i="21"/>
  <c r="AI84" i="21"/>
  <c r="AI20" i="21"/>
  <c r="AI97" i="21"/>
  <c r="AI175" i="21"/>
  <c r="AI237" i="21"/>
  <c r="AI259" i="21"/>
  <c r="AI41" i="21"/>
  <c r="AI161" i="21"/>
  <c r="AI222" i="21"/>
  <c r="AI71" i="21"/>
  <c r="AI50" i="21"/>
  <c r="AI182" i="21"/>
  <c r="AI262" i="21"/>
  <c r="AI79" i="21"/>
  <c r="AI250" i="21"/>
  <c r="AI22" i="21"/>
  <c r="AI69" i="21"/>
  <c r="AI110" i="21"/>
  <c r="AI94" i="21"/>
  <c r="AI32" i="21"/>
  <c r="AI154" i="21"/>
  <c r="AI28" i="21"/>
  <c r="AI212" i="21"/>
  <c r="AI228" i="21"/>
  <c r="AI191" i="21"/>
  <c r="AI150" i="21"/>
  <c r="AI194" i="21"/>
  <c r="AI261" i="21"/>
  <c r="AI153" i="21"/>
  <c r="AI85" i="21"/>
  <c r="AI33" i="21"/>
  <c r="AI253" i="21"/>
  <c r="AI160" i="21"/>
  <c r="AI185" i="21"/>
  <c r="AI183" i="21"/>
  <c r="AI241" i="21"/>
  <c r="V77" i="21"/>
  <c r="AI227" i="21"/>
  <c r="AI184" i="21"/>
  <c r="AI53" i="21"/>
  <c r="AI51" i="21"/>
  <c r="AI4" i="21"/>
  <c r="AI263" i="21"/>
  <c r="AI27" i="21"/>
  <c r="AI121" i="21"/>
  <c r="V49" i="21"/>
  <c r="AI123" i="21"/>
  <c r="AI17" i="21"/>
  <c r="AI119" i="21"/>
  <c r="AI206" i="21"/>
  <c r="AI132" i="21"/>
  <c r="V166" i="21"/>
  <c r="V186" i="21"/>
  <c r="AI54" i="21"/>
  <c r="AI216" i="21"/>
  <c r="AI117" i="21"/>
  <c r="AI25" i="21"/>
  <c r="AI91" i="21"/>
  <c r="AI214" i="21"/>
  <c r="AI118" i="21"/>
  <c r="AI73" i="21"/>
  <c r="AI181" i="21"/>
  <c r="AI265" i="21"/>
  <c r="AI24" i="21"/>
  <c r="AI168" i="21"/>
  <c r="AI130" i="21"/>
  <c r="AI42" i="21"/>
  <c r="AI75" i="21"/>
  <c r="AI104" i="21"/>
  <c r="AI70" i="21"/>
  <c r="AI56" i="21"/>
  <c r="AI186" i="21"/>
  <c r="AI138" i="21"/>
  <c r="AI86" i="21"/>
  <c r="AI60" i="21"/>
  <c r="AI245" i="21"/>
  <c r="AI145" i="21"/>
  <c r="AI35" i="21"/>
  <c r="AI190" i="21"/>
  <c r="AI128" i="21"/>
  <c r="AI5" i="21"/>
  <c r="AI100" i="21"/>
  <c r="AI92" i="21"/>
  <c r="AI47" i="21"/>
  <c r="AI177" i="21"/>
  <c r="AI255" i="21"/>
  <c r="AI238" i="21"/>
  <c r="AI163" i="21"/>
  <c r="AI89" i="21"/>
  <c r="AI6" i="21"/>
  <c r="AI217" i="21"/>
  <c r="AI101" i="21"/>
  <c r="AI205" i="21"/>
  <c r="AI2" i="21"/>
  <c r="I52" i="21"/>
  <c r="I36" i="21"/>
  <c r="I9" i="21"/>
  <c r="V243" i="21"/>
  <c r="V147" i="21"/>
  <c r="V222" i="21"/>
  <c r="V122" i="21"/>
  <c r="V245" i="21"/>
  <c r="AI162" i="21"/>
  <c r="AI239" i="21"/>
  <c r="AI254" i="21"/>
  <c r="AI36" i="21"/>
  <c r="AI67" i="21"/>
  <c r="AI120" i="21"/>
  <c r="AI46" i="21"/>
  <c r="AI12" i="21"/>
  <c r="AI203" i="21"/>
  <c r="AI260" i="21"/>
  <c r="AI158" i="21"/>
  <c r="AI193" i="21"/>
  <c r="V44" i="21"/>
  <c r="V188" i="21"/>
  <c r="V214" i="21"/>
  <c r="V90" i="21"/>
  <c r="V226" i="21"/>
  <c r="V148" i="21"/>
  <c r="V238" i="21"/>
  <c r="V37" i="21"/>
  <c r="V66" i="21"/>
  <c r="V124" i="21"/>
  <c r="V181" i="21"/>
  <c r="V119" i="21"/>
  <c r="V38" i="21"/>
  <c r="V67" i="21"/>
  <c r="V200" i="21"/>
  <c r="V190" i="21"/>
  <c r="V48" i="21"/>
  <c r="V114" i="21"/>
  <c r="V102" i="21"/>
  <c r="AI218" i="21"/>
  <c r="AI195" i="21"/>
  <c r="AI107" i="21"/>
  <c r="AI240" i="21"/>
  <c r="AI106" i="21"/>
  <c r="AI124" i="21"/>
  <c r="AI198" i="21"/>
  <c r="AI66" i="21"/>
  <c r="AI202" i="21"/>
  <c r="AI221" i="21"/>
  <c r="AI157" i="21"/>
  <c r="I46" i="21"/>
  <c r="AI199" i="21"/>
  <c r="AI122" i="21"/>
  <c r="AI98" i="21"/>
  <c r="AI137" i="21"/>
  <c r="AI34" i="21"/>
  <c r="V62" i="21"/>
  <c r="V196" i="21"/>
  <c r="AI234" i="21"/>
  <c r="AI114" i="21"/>
  <c r="AI115" i="21"/>
  <c r="AI38" i="21"/>
  <c r="AI231" i="21"/>
  <c r="AI43" i="21"/>
  <c r="AI31" i="21"/>
  <c r="AI26" i="21"/>
  <c r="AI139" i="21"/>
  <c r="AI252" i="21"/>
  <c r="AI109" i="21"/>
  <c r="AI93" i="21"/>
  <c r="AI156" i="21"/>
  <c r="AI77" i="21"/>
  <c r="AI204" i="21"/>
  <c r="AI178" i="21"/>
  <c r="AI14" i="21"/>
  <c r="AI64" i="21"/>
  <c r="AI103" i="21"/>
  <c r="AI257" i="21"/>
  <c r="AI105" i="21"/>
  <c r="AI166" i="21"/>
  <c r="AI169" i="21"/>
  <c r="AI140" i="21"/>
  <c r="I15" i="21"/>
  <c r="V30" i="21"/>
  <c r="V176" i="21"/>
  <c r="V126" i="21"/>
  <c r="AI264" i="21"/>
  <c r="AI58" i="21"/>
  <c r="AI55" i="21"/>
  <c r="AI83" i="21"/>
  <c r="AI18" i="21"/>
  <c r="AI96" i="21"/>
  <c r="AI192" i="21"/>
  <c r="AI57" i="21"/>
  <c r="AI201" i="21"/>
  <c r="AI155" i="21"/>
  <c r="AI187" i="21"/>
  <c r="AI29" i="21"/>
  <c r="AI148" i="21"/>
  <c r="AI236" i="21"/>
  <c r="AI13" i="21"/>
  <c r="AI74" i="21"/>
  <c r="AI144" i="21"/>
  <c r="AI87" i="21"/>
  <c r="AI179" i="21"/>
  <c r="AI90" i="21"/>
  <c r="AI256" i="21"/>
  <c r="AI224" i="21"/>
  <c r="AI15" i="21"/>
  <c r="AI52" i="21"/>
  <c r="AI37" i="21"/>
  <c r="V92" i="21"/>
  <c r="V14" i="21"/>
  <c r="V231" i="21"/>
  <c r="V246" i="21"/>
  <c r="V162" i="21"/>
  <c r="AI113" i="21"/>
  <c r="AI215" i="21"/>
  <c r="AI246" i="21"/>
  <c r="AI180" i="21"/>
  <c r="AI149" i="21"/>
  <c r="AI147" i="21"/>
  <c r="AI266" i="21"/>
  <c r="AI116" i="21"/>
  <c r="AI102" i="21"/>
  <c r="AI48" i="21"/>
  <c r="AI78" i="21"/>
  <c r="AI49" i="21"/>
  <c r="AI249" i="21"/>
  <c r="AI226" i="21"/>
  <c r="V224" i="21"/>
  <c r="V208" i="21"/>
  <c r="AI244" i="21"/>
  <c r="AI23" i="21"/>
  <c r="AI167" i="21"/>
  <c r="AI82" i="21"/>
  <c r="AI9" i="21"/>
  <c r="AI247" i="21"/>
  <c r="AI136" i="21"/>
  <c r="AI95" i="21"/>
  <c r="AI61" i="21"/>
  <c r="AI151" i="21"/>
  <c r="AI251" i="21"/>
  <c r="AI126" i="21"/>
  <c r="AI59" i="21"/>
  <c r="AI40" i="21"/>
  <c r="AI129" i="21"/>
  <c r="AI63" i="21"/>
  <c r="AI131" i="21"/>
  <c r="AI207" i="21"/>
  <c r="AI196" i="21"/>
  <c r="AI146" i="21"/>
  <c r="AI141" i="21"/>
  <c r="AI142" i="21"/>
  <c r="AI134" i="21"/>
  <c r="V45" i="21"/>
  <c r="AI111" i="21"/>
  <c r="AI80" i="21"/>
  <c r="AI125" i="21"/>
  <c r="AI170" i="21"/>
  <c r="AI30" i="21"/>
  <c r="AI213" i="21"/>
  <c r="AI76" i="21"/>
  <c r="AI45" i="21"/>
  <c r="AI248" i="21"/>
  <c r="AI189" i="21"/>
  <c r="AI230" i="21"/>
  <c r="AI243" i="21"/>
  <c r="AI188" i="21"/>
  <c r="AI174" i="21"/>
  <c r="AI258" i="21"/>
  <c r="AI7" i="21"/>
  <c r="AI8" i="21"/>
  <c r="AI159" i="21"/>
  <c r="AI88" i="21"/>
  <c r="AI209" i="21"/>
  <c r="AI164" i="21"/>
  <c r="AI81" i="21"/>
  <c r="AI210" i="21"/>
  <c r="AI135" i="21"/>
  <c r="AI108" i="21"/>
  <c r="AI65" i="21"/>
  <c r="AI44" i="21"/>
  <c r="AI197" i="21"/>
  <c r="AI143" i="21"/>
  <c r="AI19" i="21"/>
  <c r="AI16" i="21"/>
  <c r="AI200" i="21"/>
  <c r="AI173" i="21"/>
  <c r="AI99" i="21"/>
  <c r="AI21" i="21"/>
  <c r="AI242" i="21"/>
  <c r="AI176" i="21"/>
  <c r="AI3" i="21"/>
  <c r="AI208" i="21"/>
  <c r="AI68" i="21"/>
  <c r="AI133" i="21"/>
  <c r="AI165" i="21"/>
  <c r="AI233" i="21"/>
  <c r="AI72" i="21"/>
  <c r="AI211" i="21"/>
  <c r="V225" i="21"/>
  <c r="V5" i="21"/>
  <c r="V144" i="21"/>
  <c r="V223" i="21"/>
  <c r="V239" i="21"/>
  <c r="V175" i="21"/>
  <c r="V41" i="21"/>
  <c r="V23" i="21"/>
  <c r="V100" i="21"/>
  <c r="V105" i="21"/>
  <c r="V16" i="21"/>
  <c r="V55" i="21"/>
  <c r="V103" i="21"/>
  <c r="V135" i="21"/>
  <c r="V53" i="21"/>
  <c r="V141" i="21"/>
  <c r="V171" i="21"/>
  <c r="V19" i="21"/>
  <c r="V29" i="21"/>
  <c r="V2" i="21"/>
  <c r="V10" i="21"/>
  <c r="V195" i="21"/>
  <c r="V21" i="21"/>
  <c r="V218" i="21"/>
  <c r="V173" i="21"/>
  <c r="V232" i="21"/>
  <c r="V93" i="21"/>
  <c r="V159" i="21"/>
  <c r="V153" i="21"/>
  <c r="V209" i="21"/>
  <c r="V78" i="21"/>
  <c r="V160" i="21"/>
  <c r="V217" i="21"/>
  <c r="V117" i="21"/>
  <c r="V152" i="21"/>
  <c r="V241" i="21"/>
  <c r="V52" i="21"/>
  <c r="V110" i="21"/>
  <c r="V104" i="21"/>
  <c r="V71" i="21"/>
  <c r="V198" i="21"/>
  <c r="V65" i="21"/>
  <c r="V163" i="21"/>
  <c r="V34" i="21"/>
  <c r="V28" i="21"/>
  <c r="V81" i="21"/>
  <c r="V229" i="21"/>
  <c r="V13" i="21"/>
  <c r="V179" i="21"/>
  <c r="V43" i="21"/>
  <c r="V7" i="21"/>
  <c r="V203" i="21"/>
  <c r="V39" i="21"/>
  <c r="V184" i="21"/>
  <c r="V158" i="21"/>
  <c r="V11" i="21"/>
  <c r="V192" i="21"/>
  <c r="V140" i="21"/>
  <c r="V107" i="21"/>
  <c r="V60" i="21"/>
  <c r="V234" i="21"/>
  <c r="V26" i="21"/>
  <c r="V72" i="21"/>
  <c r="V205" i="21"/>
  <c r="V235" i="21"/>
  <c r="V98" i="21"/>
  <c r="V18" i="21"/>
  <c r="V33" i="21"/>
  <c r="V54" i="21"/>
  <c r="V3" i="21"/>
  <c r="V116" i="21"/>
  <c r="V194" i="21"/>
  <c r="V89" i="21"/>
  <c r="V206" i="21"/>
  <c r="V233" i="21"/>
  <c r="V183" i="21"/>
  <c r="V201" i="21"/>
  <c r="V120" i="21"/>
  <c r="V97" i="21"/>
  <c r="V68" i="21"/>
  <c r="V128" i="21"/>
  <c r="V95" i="21"/>
  <c r="V6" i="21"/>
  <c r="V236" i="21"/>
  <c r="V109" i="21"/>
  <c r="V139" i="21"/>
  <c r="V182" i="21"/>
  <c r="V131" i="21"/>
  <c r="V242" i="21"/>
  <c r="V58" i="21"/>
  <c r="V169" i="21"/>
  <c r="V151" i="21"/>
  <c r="V86" i="21"/>
  <c r="V127" i="21"/>
  <c r="V213" i="21"/>
  <c r="V91" i="21"/>
  <c r="V27" i="21"/>
  <c r="V112" i="21"/>
  <c r="V136" i="21"/>
  <c r="V202" i="21"/>
  <c r="V111" i="21"/>
  <c r="V56" i="21"/>
  <c r="V185" i="21"/>
  <c r="V170" i="21"/>
  <c r="V25" i="21"/>
  <c r="V155" i="21"/>
  <c r="V40" i="21"/>
  <c r="V189" i="21"/>
  <c r="V121" i="21"/>
  <c r="V172" i="21"/>
  <c r="V75" i="21"/>
  <c r="V149" i="21"/>
  <c r="V156" i="21"/>
  <c r="V20" i="21"/>
  <c r="V180" i="21"/>
  <c r="V174" i="21"/>
  <c r="V134" i="21"/>
  <c r="V150" i="21"/>
  <c r="V240" i="21"/>
  <c r="V220" i="21"/>
  <c r="V187" i="21"/>
  <c r="V177" i="21"/>
  <c r="V84" i="21"/>
  <c r="V96" i="21"/>
  <c r="V57" i="21"/>
  <c r="V125" i="21"/>
  <c r="V132" i="21"/>
  <c r="V193" i="21"/>
  <c r="V145" i="21"/>
  <c r="V32" i="21"/>
  <c r="V12" i="21"/>
  <c r="V167" i="21"/>
  <c r="V227" i="21"/>
  <c r="V99" i="21"/>
  <c r="V115" i="21"/>
  <c r="V146" i="21"/>
  <c r="V35" i="21"/>
  <c r="V9" i="21"/>
  <c r="V142" i="21"/>
  <c r="V61" i="21"/>
  <c r="V207" i="21"/>
  <c r="V154" i="21"/>
  <c r="V118" i="21"/>
  <c r="V138" i="21"/>
  <c r="V230" i="21"/>
  <c r="V143" i="21"/>
  <c r="V79" i="21"/>
  <c r="V113" i="21"/>
  <c r="V85" i="21"/>
  <c r="V22" i="21"/>
  <c r="V197" i="21"/>
  <c r="V83" i="21"/>
  <c r="V133" i="21"/>
  <c r="V210" i="21"/>
  <c r="V191" i="21"/>
  <c r="V63" i="21"/>
  <c r="V24" i="21"/>
  <c r="V178" i="21"/>
  <c r="V199" i="21"/>
  <c r="V129" i="21"/>
  <c r="V221" i="21"/>
  <c r="V215" i="21"/>
  <c r="V137" i="21"/>
  <c r="V73" i="21"/>
  <c r="V123" i="21"/>
  <c r="V247" i="21"/>
  <c r="V74" i="21"/>
  <c r="V36" i="21"/>
  <c r="V237" i="21"/>
  <c r="V244" i="21"/>
  <c r="V50" i="21"/>
  <c r="V88" i="21"/>
  <c r="V101" i="21"/>
  <c r="V168" i="21"/>
  <c r="V164" i="21"/>
  <c r="V82" i="21"/>
  <c r="V4" i="21"/>
  <c r="V130" i="21"/>
  <c r="V17" i="21"/>
  <c r="V157" i="21"/>
  <c r="V8" i="21"/>
  <c r="V59" i="21"/>
  <c r="V108" i="21"/>
  <c r="V31" i="21"/>
  <c r="V204" i="21"/>
  <c r="V212" i="21"/>
  <c r="V80" i="21"/>
  <c r="V94" i="21"/>
  <c r="V51" i="21"/>
  <c r="V219" i="21"/>
  <c r="V15" i="21"/>
  <c r="V87" i="21"/>
  <c r="V161" i="21"/>
  <c r="V47" i="21"/>
  <c r="V69" i="21"/>
  <c r="V216" i="21"/>
  <c r="V70" i="21"/>
  <c r="V106" i="21"/>
  <c r="V64" i="21"/>
  <c r="V228" i="21"/>
  <c r="I6" i="21"/>
  <c r="I40" i="21"/>
  <c r="I45" i="21"/>
  <c r="I20" i="21"/>
  <c r="I54" i="21"/>
  <c r="I28" i="21"/>
  <c r="I49" i="21"/>
  <c r="I35" i="21"/>
  <c r="I3" i="21"/>
  <c r="I39" i="21"/>
  <c r="I41" i="21"/>
  <c r="I26" i="21"/>
  <c r="I37" i="21"/>
  <c r="I53" i="21"/>
  <c r="I38" i="21"/>
  <c r="I22" i="21"/>
  <c r="I47" i="21"/>
  <c r="I56" i="21"/>
  <c r="I34" i="21"/>
  <c r="I16" i="21"/>
  <c r="I42" i="21"/>
  <c r="I33" i="21"/>
  <c r="I55" i="21"/>
  <c r="I18" i="21"/>
  <c r="I4" i="21"/>
  <c r="I44" i="21"/>
  <c r="I11" i="21"/>
  <c r="I48" i="21"/>
  <c r="I17" i="21"/>
  <c r="I7" i="21"/>
  <c r="I13" i="21"/>
  <c r="I8" i="21"/>
  <c r="I24" i="21"/>
  <c r="I29" i="21"/>
  <c r="I31" i="21"/>
  <c r="I19" i="21"/>
  <c r="I14" i="21"/>
  <c r="I23" i="21"/>
  <c r="I21" i="21"/>
  <c r="I10" i="21"/>
  <c r="I12" i="21"/>
  <c r="I30" i="21"/>
  <c r="I5" i="21"/>
  <c r="I27" i="21"/>
  <c r="I25" i="21"/>
  <c r="I32" i="21"/>
  <c r="I51" i="21"/>
  <c r="I50" i="21"/>
  <c r="I43" i="21"/>
  <c r="I2" i="21"/>
  <c r="P163" i="20"/>
  <c r="P141" i="20"/>
  <c r="P110" i="20"/>
  <c r="P182" i="20"/>
  <c r="P178" i="20"/>
  <c r="P101" i="20"/>
  <c r="P563" i="20"/>
  <c r="P555" i="20"/>
  <c r="P120" i="20"/>
  <c r="P483" i="20"/>
  <c r="P467" i="20"/>
  <c r="P443" i="20"/>
  <c r="P435" i="20"/>
  <c r="P288" i="20"/>
  <c r="P281" i="20"/>
  <c r="P220" i="20"/>
  <c r="P356" i="20"/>
  <c r="P294" i="20"/>
  <c r="P476" i="20"/>
  <c r="P460" i="20"/>
  <c r="P452" i="20"/>
  <c r="P85" i="20"/>
  <c r="P79" i="20"/>
  <c r="P417" i="20"/>
  <c r="P380" i="20"/>
  <c r="P372" i="20"/>
  <c r="P318" i="20"/>
  <c r="P562" i="20"/>
  <c r="P554" i="20"/>
  <c r="P547" i="20"/>
  <c r="P502" i="20"/>
  <c r="P29" i="20"/>
  <c r="P307" i="20"/>
  <c r="P364" i="20"/>
  <c r="P233" i="20"/>
  <c r="P227" i="20"/>
  <c r="P225" i="20"/>
  <c r="P219" i="20"/>
  <c r="P32" i="20"/>
  <c r="P206" i="20"/>
  <c r="P200" i="20"/>
  <c r="P74" i="20"/>
  <c r="P50" i="20"/>
  <c r="P34" i="20"/>
  <c r="P196" i="20"/>
  <c r="P72" i="20"/>
  <c r="P64" i="20"/>
  <c r="P520" i="20"/>
  <c r="P492" i="20"/>
  <c r="P426" i="20"/>
  <c r="P418" i="20"/>
  <c r="P300" i="20"/>
  <c r="P279" i="20"/>
  <c r="P271" i="20"/>
  <c r="P263" i="20"/>
  <c r="P242" i="20"/>
  <c r="P164" i="20"/>
  <c r="P26" i="20"/>
  <c r="P78" i="20"/>
  <c r="P67" i="20"/>
  <c r="P59" i="20"/>
  <c r="P51" i="20"/>
  <c r="P188" i="20"/>
  <c r="P489" i="20"/>
  <c r="P437" i="20"/>
  <c r="P357" i="20"/>
  <c r="P258" i="20"/>
  <c r="P229" i="20"/>
  <c r="P186" i="20"/>
  <c r="P159" i="20"/>
  <c r="P137" i="20"/>
  <c r="P129" i="20"/>
  <c r="P95" i="20"/>
  <c r="P546" i="20"/>
  <c r="P413" i="20"/>
  <c r="P383" i="20"/>
  <c r="P234" i="20"/>
  <c r="P223" i="20"/>
  <c r="P368" i="20"/>
  <c r="P360" i="20"/>
  <c r="P348" i="20"/>
  <c r="P303" i="20"/>
  <c r="P295" i="20"/>
  <c r="P243" i="20"/>
  <c r="P28" i="20"/>
  <c r="P124" i="20"/>
  <c r="P27" i="20"/>
  <c r="P198" i="20"/>
  <c r="P119" i="20"/>
  <c r="P115" i="20"/>
  <c r="P112" i="20"/>
  <c r="P506" i="20"/>
  <c r="P499" i="20"/>
  <c r="P486" i="20"/>
  <c r="P275" i="20"/>
  <c r="P267" i="20"/>
  <c r="P238" i="20"/>
  <c r="P96" i="20"/>
  <c r="P88" i="20"/>
  <c r="P71" i="20"/>
  <c r="P63" i="20"/>
  <c r="P58" i="20"/>
  <c r="P55" i="20"/>
  <c r="P44" i="20"/>
  <c r="P538" i="20"/>
  <c r="P519" i="20"/>
  <c r="P40" i="20"/>
  <c r="P481" i="20"/>
  <c r="P457" i="20"/>
  <c r="P449" i="20"/>
  <c r="P441" i="20"/>
  <c r="P387" i="20"/>
  <c r="P377" i="20"/>
  <c r="P369" i="20"/>
  <c r="P343" i="20"/>
  <c r="P61" i="20"/>
  <c r="P53" i="20"/>
  <c r="P534" i="20"/>
  <c r="P527" i="20"/>
  <c r="P522" i="20"/>
  <c r="P18" i="20"/>
  <c r="P425" i="20"/>
  <c r="P317" i="20"/>
  <c r="P312" i="20"/>
  <c r="P287" i="20"/>
  <c r="P280" i="20"/>
  <c r="P272" i="20"/>
  <c r="P264" i="20"/>
  <c r="P256" i="20"/>
  <c r="P252" i="20"/>
  <c r="P36" i="20"/>
  <c r="P215" i="20"/>
  <c r="P211" i="20"/>
  <c r="P207" i="20"/>
  <c r="P191" i="20"/>
  <c r="P187" i="20"/>
  <c r="P181" i="20"/>
  <c r="P142" i="20"/>
  <c r="P134" i="20"/>
  <c r="P98" i="20"/>
  <c r="P94" i="20"/>
  <c r="P86" i="20"/>
  <c r="P80" i="20"/>
  <c r="P564" i="20"/>
  <c r="P552" i="20"/>
  <c r="P549" i="20"/>
  <c r="P545" i="20"/>
  <c r="P542" i="20"/>
  <c r="P478" i="20"/>
  <c r="P474" i="20"/>
  <c r="P470" i="20"/>
  <c r="P462" i="20"/>
  <c r="P450" i="20"/>
  <c r="P434" i="20"/>
  <c r="P410" i="20"/>
  <c r="P406" i="20"/>
  <c r="P328" i="20"/>
  <c r="P269" i="20"/>
  <c r="P261" i="20"/>
  <c r="P247" i="20"/>
  <c r="P103" i="20"/>
  <c r="P56" i="20"/>
  <c r="P553" i="20"/>
  <c r="P488" i="20"/>
  <c r="P472" i="20"/>
  <c r="P404" i="20"/>
  <c r="P396" i="20"/>
  <c r="P388" i="20"/>
  <c r="P12" i="20"/>
  <c r="P381" i="20"/>
  <c r="P349" i="20"/>
  <c r="P341" i="20"/>
  <c r="P337" i="20"/>
  <c r="P333" i="20"/>
  <c r="P329" i="20"/>
  <c r="P325" i="20"/>
  <c r="P297" i="20"/>
  <c r="P35" i="20"/>
  <c r="P205" i="20"/>
  <c r="P104" i="20"/>
  <c r="P529" i="20"/>
  <c r="P525" i="20"/>
  <c r="P512" i="20"/>
  <c r="P509" i="20"/>
  <c r="P113" i="20"/>
  <c r="P412" i="20"/>
  <c r="P4" i="20"/>
  <c r="P389" i="20"/>
  <c r="P342" i="20"/>
  <c r="P338" i="20"/>
  <c r="P334" i="20"/>
  <c r="P255" i="20"/>
  <c r="P155" i="20"/>
  <c r="P148" i="20"/>
  <c r="P22" i="20"/>
  <c r="P21" i="20"/>
  <c r="P521" i="20"/>
  <c r="P516" i="20"/>
  <c r="P513" i="20"/>
  <c r="P17" i="20"/>
  <c r="P507" i="20"/>
  <c r="P500" i="20"/>
  <c r="P497" i="20"/>
  <c r="P496" i="20"/>
  <c r="P39" i="20"/>
  <c r="P473" i="20"/>
  <c r="P374" i="20"/>
  <c r="P339" i="20"/>
  <c r="P202" i="20"/>
  <c r="P194" i="20"/>
  <c r="P152" i="20"/>
  <c r="P125" i="20"/>
  <c r="P114" i="20"/>
  <c r="P102" i="20"/>
  <c r="P560" i="20"/>
  <c r="P541" i="20"/>
  <c r="P38" i="20"/>
  <c r="P456" i="20"/>
  <c r="P451" i="20"/>
  <c r="P430" i="20"/>
  <c r="P421" i="20"/>
  <c r="P398" i="20"/>
  <c r="P386" i="20"/>
  <c r="P382" i="20"/>
  <c r="P370" i="20"/>
  <c r="P362" i="20"/>
  <c r="P353" i="20"/>
  <c r="P350" i="20"/>
  <c r="P320" i="20"/>
  <c r="P276" i="20"/>
  <c r="P248" i="20"/>
  <c r="P246" i="20"/>
  <c r="P237" i="20"/>
  <c r="P208" i="20"/>
  <c r="P192" i="20"/>
  <c r="P173" i="20"/>
  <c r="P130" i="20"/>
  <c r="P69" i="20"/>
  <c r="P47" i="20"/>
  <c r="P24" i="20"/>
  <c r="P518" i="20"/>
  <c r="P510" i="20"/>
  <c r="P440" i="20"/>
  <c r="P431" i="20"/>
  <c r="P379" i="20"/>
  <c r="P354" i="20"/>
  <c r="P293" i="20"/>
  <c r="P285" i="20"/>
  <c r="P277" i="20"/>
  <c r="P9" i="20"/>
  <c r="P213" i="20"/>
  <c r="P147" i="20"/>
  <c r="P139" i="20"/>
  <c r="P122" i="20"/>
  <c r="P52" i="20"/>
  <c r="P48" i="20"/>
  <c r="P561" i="20"/>
  <c r="P557" i="20"/>
  <c r="P535" i="20"/>
  <c r="P532" i="20"/>
  <c r="P528" i="20"/>
  <c r="P20" i="20"/>
  <c r="P523" i="20"/>
  <c r="P514" i="20"/>
  <c r="P508" i="20"/>
  <c r="P490" i="20"/>
  <c r="P487" i="20"/>
  <c r="P465" i="20"/>
  <c r="P461" i="20"/>
  <c r="P444" i="20"/>
  <c r="P407" i="20"/>
  <c r="P395" i="20"/>
  <c r="P391" i="20"/>
  <c r="P359" i="20"/>
  <c r="P326" i="20"/>
  <c r="P314" i="20"/>
  <c r="P310" i="20"/>
  <c r="P306" i="20"/>
  <c r="P289" i="20"/>
  <c r="P193" i="20"/>
  <c r="P30" i="20"/>
  <c r="P183" i="20"/>
  <c r="P179" i="20"/>
  <c r="P143" i="20"/>
  <c r="P118" i="20"/>
  <c r="P106" i="20"/>
  <c r="P93" i="20"/>
  <c r="P70" i="20"/>
  <c r="P66" i="20"/>
  <c r="P57" i="20"/>
  <c r="P45" i="20"/>
  <c r="P558" i="20"/>
  <c r="P550" i="20"/>
  <c r="P41" i="20"/>
  <c r="P539" i="20"/>
  <c r="P6" i="20"/>
  <c r="P501" i="20"/>
  <c r="P498" i="20"/>
  <c r="P493" i="20"/>
  <c r="P482" i="20"/>
  <c r="P466" i="20"/>
  <c r="P458" i="20"/>
  <c r="P453" i="20"/>
  <c r="P428" i="20"/>
  <c r="P419" i="20"/>
  <c r="P400" i="20"/>
  <c r="P352" i="20"/>
  <c r="P331" i="20"/>
  <c r="P322" i="20"/>
  <c r="P3" i="20"/>
  <c r="P311" i="20"/>
  <c r="P302" i="20"/>
  <c r="P298" i="20"/>
  <c r="P286" i="20"/>
  <c r="P262" i="20"/>
  <c r="P254" i="20"/>
  <c r="P249" i="20"/>
  <c r="P235" i="20"/>
  <c r="P184" i="20"/>
  <c r="P171" i="20"/>
  <c r="P154" i="20"/>
  <c r="P8" i="20"/>
  <c r="P140" i="20"/>
  <c r="P111" i="20"/>
  <c r="P107" i="20"/>
  <c r="P49" i="20"/>
  <c r="P471" i="20"/>
  <c r="P13" i="20"/>
  <c r="P409" i="20"/>
  <c r="P401" i="20"/>
  <c r="P323" i="20"/>
  <c r="P240" i="20"/>
  <c r="P176" i="20"/>
  <c r="P14" i="20"/>
  <c r="P463" i="20"/>
  <c r="P373" i="20"/>
  <c r="P365" i="20"/>
  <c r="P324" i="20"/>
  <c r="P308" i="20"/>
  <c r="P232" i="20"/>
  <c r="P177" i="20"/>
  <c r="P169" i="20"/>
  <c r="P160" i="20"/>
  <c r="P133" i="20"/>
  <c r="P551" i="20"/>
  <c r="P543" i="20"/>
  <c r="P479" i="20"/>
  <c r="P394" i="20"/>
  <c r="P385" i="20"/>
  <c r="P146" i="20"/>
  <c r="P77" i="20"/>
  <c r="P566" i="20"/>
  <c r="P565" i="20"/>
  <c r="P556" i="20"/>
  <c r="P548" i="20"/>
  <c r="P544" i="20"/>
  <c r="P540" i="20"/>
  <c r="P537" i="20"/>
  <c r="P536" i="20"/>
  <c r="P533" i="20"/>
  <c r="P505" i="20"/>
  <c r="P504" i="20"/>
  <c r="P495" i="20"/>
  <c r="P480" i="20"/>
  <c r="P475" i="20"/>
  <c r="P423" i="20"/>
  <c r="P415" i="20"/>
  <c r="P411" i="20"/>
  <c r="P403" i="20"/>
  <c r="P399" i="20"/>
  <c r="P390" i="20"/>
  <c r="P336" i="20"/>
  <c r="P332" i="20"/>
  <c r="P327" i="20"/>
  <c r="P315" i="20"/>
  <c r="P257" i="20"/>
  <c r="P226" i="20"/>
  <c r="P201" i="20"/>
  <c r="P170" i="20"/>
  <c r="P150" i="20"/>
  <c r="P117" i="20"/>
  <c r="P109" i="20"/>
  <c r="P105" i="20"/>
  <c r="P81" i="20"/>
  <c r="P567" i="20"/>
  <c r="P530" i="20"/>
  <c r="P511" i="20"/>
  <c r="P424" i="20"/>
  <c r="P416" i="20"/>
  <c r="P345" i="20"/>
  <c r="P319" i="20"/>
  <c r="P266" i="20"/>
  <c r="P218" i="20"/>
  <c r="P2" i="20"/>
  <c r="P210" i="20"/>
  <c r="P162" i="20"/>
  <c r="P158" i="20"/>
  <c r="P167" i="20"/>
  <c r="P531" i="20"/>
  <c r="P526" i="20"/>
  <c r="P524" i="20"/>
  <c r="P7" i="20"/>
  <c r="P515" i="20"/>
  <c r="P16" i="20"/>
  <c r="P5" i="20"/>
  <c r="P455" i="20"/>
  <c r="P446" i="20"/>
  <c r="P442" i="20"/>
  <c r="P433" i="20"/>
  <c r="P429" i="20"/>
  <c r="P420" i="20"/>
  <c r="P367" i="20"/>
  <c r="P363" i="20"/>
  <c r="P358" i="20"/>
  <c r="P346" i="20"/>
  <c r="P283" i="20"/>
  <c r="P559" i="20"/>
  <c r="P23" i="20"/>
  <c r="P447" i="20"/>
  <c r="P438" i="20"/>
  <c r="P376" i="20"/>
  <c r="P355" i="20"/>
  <c r="P351" i="20"/>
  <c r="P292" i="20"/>
  <c r="P228" i="20"/>
  <c r="P199" i="20"/>
  <c r="P172" i="20"/>
  <c r="P132" i="20"/>
  <c r="P128" i="20"/>
  <c r="P90" i="20"/>
  <c r="P62" i="20"/>
  <c r="P19" i="20"/>
  <c r="P517" i="20"/>
  <c r="P469" i="20"/>
  <c r="P448" i="20"/>
  <c r="P393" i="20"/>
  <c r="P439" i="20"/>
  <c r="P408" i="20"/>
  <c r="P378" i="20"/>
  <c r="P347" i="20"/>
  <c r="P316" i="20"/>
  <c r="P284" i="20"/>
  <c r="P253" i="20"/>
  <c r="P224" i="20"/>
  <c r="P197" i="20"/>
  <c r="P168" i="20"/>
  <c r="P138" i="20"/>
  <c r="P100" i="20"/>
  <c r="P91" i="20"/>
  <c r="P82" i="20"/>
  <c r="P73" i="20"/>
  <c r="P68" i="20"/>
  <c r="P189" i="20"/>
  <c r="P116" i="20"/>
  <c r="P97" i="20"/>
  <c r="P87" i="20"/>
  <c r="P83" i="20"/>
  <c r="P54" i="20"/>
  <c r="P503" i="20"/>
  <c r="P494" i="20"/>
  <c r="P491" i="20"/>
  <c r="P15" i="20"/>
  <c r="P485" i="20"/>
  <c r="P484" i="20"/>
  <c r="P477" i="20"/>
  <c r="P468" i="20"/>
  <c r="P464" i="20"/>
  <c r="P459" i="20"/>
  <c r="P454" i="20"/>
  <c r="P445" i="20"/>
  <c r="P436" i="20"/>
  <c r="P432" i="20"/>
  <c r="P427" i="20"/>
  <c r="P422" i="20"/>
  <c r="P414" i="20"/>
  <c r="P405" i="20"/>
  <c r="P402" i="20"/>
  <c r="P397" i="20"/>
  <c r="P392" i="20"/>
  <c r="P384" i="20"/>
  <c r="P375" i="20"/>
  <c r="P371" i="20"/>
  <c r="P366" i="20"/>
  <c r="P361" i="20"/>
  <c r="P11" i="20"/>
  <c r="P344" i="20"/>
  <c r="P340" i="20"/>
  <c r="P335" i="20"/>
  <c r="P330" i="20"/>
  <c r="P321" i="20"/>
  <c r="P313" i="20"/>
  <c r="P309" i="20"/>
  <c r="P304" i="20"/>
  <c r="P299" i="20"/>
  <c r="P290" i="20"/>
  <c r="P10" i="20"/>
  <c r="P278" i="20"/>
  <c r="P273" i="20"/>
  <c r="P268" i="20"/>
  <c r="P259" i="20"/>
  <c r="P250" i="20"/>
  <c r="P37" i="20"/>
  <c r="P244" i="20"/>
  <c r="P239" i="20"/>
  <c r="P230" i="20"/>
  <c r="P221" i="20"/>
  <c r="P217" i="20"/>
  <c r="P216" i="20"/>
  <c r="P212" i="20"/>
  <c r="P203" i="20"/>
  <c r="P190" i="20"/>
  <c r="P174" i="20"/>
  <c r="P165" i="20"/>
  <c r="P161" i="20"/>
  <c r="P156" i="20"/>
  <c r="P151" i="20"/>
  <c r="P144" i="20"/>
  <c r="P135" i="20"/>
  <c r="P131" i="20"/>
  <c r="P126" i="20"/>
  <c r="P121" i="20"/>
  <c r="P92" i="20"/>
  <c r="P84" i="20"/>
  <c r="P75" i="20"/>
  <c r="P65" i="20"/>
  <c r="P60" i="20"/>
  <c r="P305" i="20"/>
  <c r="P301" i="20"/>
  <c r="P296" i="20"/>
  <c r="P291" i="20"/>
  <c r="P282" i="20"/>
  <c r="P274" i="20"/>
  <c r="P270" i="20"/>
  <c r="P265" i="20"/>
  <c r="P260" i="20"/>
  <c r="P251" i="20"/>
  <c r="P245" i="20"/>
  <c r="P241" i="20"/>
  <c r="P236" i="20"/>
  <c r="P231" i="20"/>
  <c r="P222" i="20"/>
  <c r="P33" i="20"/>
  <c r="P214" i="20"/>
  <c r="P209" i="20"/>
  <c r="P204" i="20"/>
  <c r="P195" i="20"/>
  <c r="P31" i="20"/>
  <c r="P185" i="20"/>
  <c r="P180" i="20"/>
  <c r="P175" i="20"/>
  <c r="P166" i="20"/>
  <c r="P157" i="20"/>
  <c r="P153" i="20"/>
  <c r="P149" i="20"/>
  <c r="P145" i="20"/>
  <c r="P136" i="20"/>
  <c r="P127" i="20"/>
  <c r="P123" i="20"/>
  <c r="P108" i="20"/>
  <c r="P99" i="20"/>
  <c r="P89" i="20"/>
  <c r="P25" i="20"/>
  <c r="P76" i="20"/>
  <c r="P46" i="20"/>
  <c r="P43" i="20"/>
  <c r="P42" i="20"/>
  <c r="CK24" i="19" l="1"/>
  <c r="CK13" i="19"/>
  <c r="CK6" i="19"/>
  <c r="CK9" i="19"/>
  <c r="CK3" i="19"/>
  <c r="CK25" i="19"/>
  <c r="CK14" i="19"/>
  <c r="CK26" i="19"/>
  <c r="CK11" i="19"/>
  <c r="CK27" i="19"/>
  <c r="CK15" i="19"/>
  <c r="CK16" i="19"/>
  <c r="CK2" i="19"/>
  <c r="CK5" i="19"/>
  <c r="CK17" i="19"/>
  <c r="CK7" i="19"/>
  <c r="CK28" i="19"/>
  <c r="CK18" i="19"/>
  <c r="CK4" i="19"/>
  <c r="CK8" i="19"/>
  <c r="CK29" i="19"/>
  <c r="CK19" i="19"/>
  <c r="CK20" i="19"/>
  <c r="CK30" i="19"/>
  <c r="CK21" i="19"/>
  <c r="CK22" i="19"/>
  <c r="CK23" i="19"/>
  <c r="CK31" i="19"/>
  <c r="CK10" i="19"/>
  <c r="CK32" i="19"/>
  <c r="CK33" i="19"/>
  <c r="CK12" i="19"/>
  <c r="CK21" i="18"/>
  <c r="CK22" i="18"/>
  <c r="CK11" i="18"/>
  <c r="CK12" i="18"/>
  <c r="CK5" i="18"/>
  <c r="CK23" i="18"/>
  <c r="CK13" i="18"/>
  <c r="CK14" i="18"/>
  <c r="CK15" i="18"/>
  <c r="CK24" i="18"/>
  <c r="CK16" i="18"/>
  <c r="CK17" i="18"/>
  <c r="CK2" i="18"/>
  <c r="CK18" i="18"/>
  <c r="CK9" i="18"/>
  <c r="CK4" i="18"/>
  <c r="CK25" i="18"/>
  <c r="CK26" i="18"/>
  <c r="CK19" i="18"/>
  <c r="CK3" i="18"/>
  <c r="CK20" i="18"/>
  <c r="CK6" i="18"/>
  <c r="CK8" i="18"/>
  <c r="CK7" i="18"/>
  <c r="CK27" i="18"/>
  <c r="CK10" i="18"/>
  <c r="CK5" i="17"/>
  <c r="CK9" i="17"/>
  <c r="CK16" i="17"/>
  <c r="CK3" i="17"/>
  <c r="CK10" i="17"/>
  <c r="CK6" i="17"/>
  <c r="CK4" i="17"/>
  <c r="CK11" i="17"/>
  <c r="CK7" i="17"/>
  <c r="CK12" i="17"/>
  <c r="CK17" i="17"/>
  <c r="CK13" i="17"/>
  <c r="CK18" i="17"/>
  <c r="CK2" i="17"/>
  <c r="CK14" i="17"/>
  <c r="CK19" i="17"/>
  <c r="CK20" i="17"/>
  <c r="CK15" i="17"/>
  <c r="CK8" i="17"/>
  <c r="CK14" i="16"/>
  <c r="CK8" i="16"/>
  <c r="CK9" i="16"/>
  <c r="CK4" i="16"/>
  <c r="CK15" i="16"/>
  <c r="CK10" i="16"/>
  <c r="CK3" i="16"/>
  <c r="CK2" i="16"/>
  <c r="CK5" i="16"/>
  <c r="CK16" i="16"/>
  <c r="CK11" i="16"/>
  <c r="CK17" i="16"/>
  <c r="CK12" i="16"/>
  <c r="CK7" i="16"/>
  <c r="CK13" i="16"/>
  <c r="CK6" i="16"/>
  <c r="CK6" i="15"/>
  <c r="CK9" i="15"/>
  <c r="CK3" i="15"/>
  <c r="CK2" i="15"/>
  <c r="CK7" i="15"/>
  <c r="CK8" i="15"/>
  <c r="CK4" i="15"/>
  <c r="CK5" i="15"/>
  <c r="CK10" i="15"/>
  <c r="CK11" i="14"/>
  <c r="CK2" i="14"/>
  <c r="CK7" i="14"/>
  <c r="CK8" i="14"/>
  <c r="CK12" i="14"/>
  <c r="CK6" i="14"/>
  <c r="CK13" i="14"/>
  <c r="CK14" i="14"/>
  <c r="CK15" i="14"/>
  <c r="CK16" i="14"/>
  <c r="CK17" i="14"/>
  <c r="CK4" i="14"/>
  <c r="CK9" i="14"/>
  <c r="CK3" i="14"/>
  <c r="CK18" i="14"/>
  <c r="CK5" i="14"/>
  <c r="CK10" i="14"/>
  <c r="CK8" i="13"/>
  <c r="CK9" i="13"/>
  <c r="CK21" i="13"/>
  <c r="CK22" i="13"/>
  <c r="CK10" i="13"/>
  <c r="CK23" i="13"/>
  <c r="CK5" i="13"/>
  <c r="CK3" i="13"/>
  <c r="CK11" i="13"/>
  <c r="CK24" i="13"/>
  <c r="CK12" i="13"/>
  <c r="CK25" i="13"/>
  <c r="CK6" i="13"/>
  <c r="CK13" i="13"/>
  <c r="CK26" i="13"/>
  <c r="CK14" i="13"/>
  <c r="CK30" i="13"/>
  <c r="CK15" i="13"/>
  <c r="CK27" i="13"/>
  <c r="CK16" i="13"/>
  <c r="CK4" i="13"/>
  <c r="CK2" i="13"/>
  <c r="CK17" i="13"/>
  <c r="CK18" i="13"/>
  <c r="CK28" i="13"/>
  <c r="CK7" i="13"/>
  <c r="CK19" i="13"/>
  <c r="CK29" i="13"/>
  <c r="CK20" i="13"/>
  <c r="CK2" i="12"/>
  <c r="CK10" i="12"/>
  <c r="CK23" i="12"/>
  <c r="CK24" i="12"/>
  <c r="CK25" i="12"/>
  <c r="CK11" i="12"/>
  <c r="CK12" i="12"/>
  <c r="CK26" i="12"/>
  <c r="CK3" i="12"/>
  <c r="CK27" i="12"/>
  <c r="CK28" i="12"/>
  <c r="CK4" i="12"/>
  <c r="CK29" i="12"/>
  <c r="CK13" i="12"/>
  <c r="CK30" i="12"/>
  <c r="CK14" i="12"/>
  <c r="CK15" i="12"/>
  <c r="CK16" i="12"/>
  <c r="CK31" i="12"/>
  <c r="CK32" i="12"/>
  <c r="CK33" i="12"/>
  <c r="CK17" i="12"/>
  <c r="CK18" i="12"/>
  <c r="CK34" i="12"/>
  <c r="CK19" i="12"/>
  <c r="CK7" i="12"/>
  <c r="CK6" i="12"/>
  <c r="CK5" i="12"/>
  <c r="CK20" i="12"/>
  <c r="CK21" i="12"/>
  <c r="CK35" i="12"/>
  <c r="CK8" i="12"/>
  <c r="CK22" i="12"/>
  <c r="CK36" i="12"/>
  <c r="CK9" i="12"/>
  <c r="CK4" i="11"/>
  <c r="CK11" i="11"/>
  <c r="CK12" i="11"/>
  <c r="CK13" i="11"/>
  <c r="CK14" i="11"/>
  <c r="CK2" i="11"/>
  <c r="CK7" i="11"/>
  <c r="CK8" i="11"/>
  <c r="CK24" i="11"/>
  <c r="CK15" i="11"/>
  <c r="CK16" i="11"/>
  <c r="CK17" i="11"/>
  <c r="CK18" i="11"/>
  <c r="CK25" i="11"/>
  <c r="CK19" i="11"/>
  <c r="CK5" i="11"/>
  <c r="CK26" i="11"/>
  <c r="CK27" i="11"/>
  <c r="CK20" i="11"/>
  <c r="CK21" i="11"/>
  <c r="CK28" i="11"/>
  <c r="CK6" i="11"/>
  <c r="CK22" i="11"/>
  <c r="CK29" i="11"/>
  <c r="CK30" i="11"/>
  <c r="CK31" i="11"/>
  <c r="CK36" i="11"/>
  <c r="CK32" i="11"/>
  <c r="CK9" i="11"/>
  <c r="CK23" i="11"/>
  <c r="CK10" i="11"/>
  <c r="CK33" i="11"/>
  <c r="CK34" i="11"/>
  <c r="CK35" i="11"/>
  <c r="CK3" i="11"/>
  <c r="CK6" i="10"/>
  <c r="CK7" i="10"/>
  <c r="CK2" i="10"/>
  <c r="CK4" i="10"/>
  <c r="CK8" i="10"/>
  <c r="CK9" i="10"/>
  <c r="CK22" i="10"/>
  <c r="CK30" i="10"/>
  <c r="CK10" i="10"/>
  <c r="CK11" i="10"/>
  <c r="CK12" i="10"/>
  <c r="CK23" i="10"/>
  <c r="CK5" i="10"/>
  <c r="CK24" i="10"/>
  <c r="CK13" i="10"/>
  <c r="CK14" i="10"/>
  <c r="CK15" i="10"/>
  <c r="CK16" i="10"/>
  <c r="CK25" i="10"/>
  <c r="CK26" i="10"/>
  <c r="CK3" i="10"/>
  <c r="CK17" i="10"/>
  <c r="CK18" i="10"/>
  <c r="CK19" i="10"/>
  <c r="CK27" i="10"/>
  <c r="CK28" i="10"/>
  <c r="CK20" i="10"/>
  <c r="CK29" i="10"/>
  <c r="CK21" i="10"/>
  <c r="CK23" i="9"/>
  <c r="CK7" i="9"/>
  <c r="CK24" i="9"/>
  <c r="CK16" i="9"/>
  <c r="CK12" i="9"/>
  <c r="CK25" i="9"/>
  <c r="CK4" i="9"/>
  <c r="CK26" i="9"/>
  <c r="CK14" i="9"/>
  <c r="CK27" i="9"/>
  <c r="CK28" i="9"/>
  <c r="CK8" i="9"/>
  <c r="CK29" i="9"/>
  <c r="CK17" i="9"/>
  <c r="CK13" i="9"/>
  <c r="CK18" i="9"/>
  <c r="CK10" i="9"/>
  <c r="CK5" i="9"/>
  <c r="CK9" i="9"/>
  <c r="CK19" i="9"/>
  <c r="CK30" i="9"/>
  <c r="CK20" i="9"/>
  <c r="CK31" i="9"/>
  <c r="CK32" i="9"/>
  <c r="CK2" i="9"/>
  <c r="CK33" i="9"/>
  <c r="CK34" i="9"/>
  <c r="CK3" i="9"/>
  <c r="CK35" i="9"/>
  <c r="CK21" i="9"/>
  <c r="CK22" i="9"/>
  <c r="CK6" i="9"/>
  <c r="CK15" i="9"/>
  <c r="CK11" i="9"/>
  <c r="CK21" i="8"/>
  <c r="CK7" i="8"/>
  <c r="CK4" i="8"/>
  <c r="CK8" i="8"/>
  <c r="CK22" i="8"/>
  <c r="CK23" i="8"/>
  <c r="CK9" i="8"/>
  <c r="CK24" i="8"/>
  <c r="CK5" i="8"/>
  <c r="CK10" i="8"/>
  <c r="CK25" i="8"/>
  <c r="CK2" i="8"/>
  <c r="CK36" i="8"/>
  <c r="CK11" i="8"/>
  <c r="CK26" i="8"/>
  <c r="CK12" i="8"/>
  <c r="CK27" i="8"/>
  <c r="CK28" i="8"/>
  <c r="CK13" i="8"/>
  <c r="CK14" i="8"/>
  <c r="CK29" i="8"/>
  <c r="CK15" i="8"/>
  <c r="CK30" i="8"/>
  <c r="CK31" i="8"/>
  <c r="CK32" i="8"/>
  <c r="CK16" i="8"/>
  <c r="CK17" i="8"/>
  <c r="CK33" i="8"/>
  <c r="CK34" i="8"/>
  <c r="CK18" i="8"/>
  <c r="CK35" i="8"/>
  <c r="CK37" i="8"/>
  <c r="CK19" i="8"/>
  <c r="CK20" i="8"/>
  <c r="CK3" i="8"/>
  <c r="CK6" i="8"/>
  <c r="CK10" i="7"/>
  <c r="CK5" i="7"/>
  <c r="CK25" i="7"/>
  <c r="CK26" i="7"/>
  <c r="CK11" i="7"/>
  <c r="CK12" i="7"/>
  <c r="CK13" i="7"/>
  <c r="CK27" i="7"/>
  <c r="CK2" i="7"/>
  <c r="CK8" i="7"/>
  <c r="CK14" i="7"/>
  <c r="CK15" i="7"/>
  <c r="CK28" i="7"/>
  <c r="CK16" i="7"/>
  <c r="CK17" i="7"/>
  <c r="CK36" i="7"/>
  <c r="CK3" i="7"/>
  <c r="CK18" i="7"/>
  <c r="CK29" i="7"/>
  <c r="CK30" i="7"/>
  <c r="CK19" i="7"/>
  <c r="CK20" i="7"/>
  <c r="CK21" i="7"/>
  <c r="CK31" i="7"/>
  <c r="CK22" i="7"/>
  <c r="CK32" i="7"/>
  <c r="CK33" i="7"/>
  <c r="CK4" i="7"/>
  <c r="CK34" i="7"/>
  <c r="CK35" i="7"/>
  <c r="CK23" i="7"/>
  <c r="CK24" i="7"/>
  <c r="CK6" i="7"/>
  <c r="CK9" i="7"/>
  <c r="CK7" i="7"/>
  <c r="CK9" i="6"/>
  <c r="CK28" i="6"/>
  <c r="CK29" i="6"/>
  <c r="CK30" i="6"/>
  <c r="CK18" i="6"/>
  <c r="CK19" i="6"/>
  <c r="CK20" i="6"/>
  <c r="CK31" i="6"/>
  <c r="CK32" i="6"/>
  <c r="CK38" i="6"/>
  <c r="CK4" i="6"/>
  <c r="CK21" i="6"/>
  <c r="CK33" i="6"/>
  <c r="CK22" i="6"/>
  <c r="CK2" i="6"/>
  <c r="CK23" i="6"/>
  <c r="CK14" i="6"/>
  <c r="CK39" i="6"/>
  <c r="CK10" i="6"/>
  <c r="CK11" i="6"/>
  <c r="CK24" i="6"/>
  <c r="CK25" i="6"/>
  <c r="CK5" i="6"/>
  <c r="CK15" i="6"/>
  <c r="CK34" i="6"/>
  <c r="CK26" i="6"/>
  <c r="CK27" i="6"/>
  <c r="CK3" i="6"/>
  <c r="CK16" i="6"/>
  <c r="CK12" i="6"/>
  <c r="CK35" i="6"/>
  <c r="CK6" i="6"/>
  <c r="CK13" i="6"/>
  <c r="CK8" i="6"/>
  <c r="CK7" i="6"/>
  <c r="CK36" i="6"/>
  <c r="CK37" i="6"/>
  <c r="CK17" i="6"/>
  <c r="CK15" i="5"/>
  <c r="CK13" i="5"/>
  <c r="CK6" i="5"/>
  <c r="CK16" i="5"/>
  <c r="CK17" i="5"/>
  <c r="CK18" i="5"/>
  <c r="CK19" i="5"/>
  <c r="CK20" i="5"/>
  <c r="CK26" i="5"/>
  <c r="CK21" i="5"/>
  <c r="CK27" i="5"/>
  <c r="CK22" i="5"/>
  <c r="CK23" i="5"/>
  <c r="CK10" i="5"/>
  <c r="CK3" i="5"/>
  <c r="CK28" i="5"/>
  <c r="CK29" i="5"/>
  <c r="CK30" i="5"/>
  <c r="CK8" i="5"/>
  <c r="CK11" i="5"/>
  <c r="CK31" i="5"/>
  <c r="CK24" i="5"/>
  <c r="CK2" i="5"/>
  <c r="CK32" i="5"/>
  <c r="CK9" i="5"/>
  <c r="CK25" i="5"/>
  <c r="CK7" i="5"/>
  <c r="CK4" i="5"/>
  <c r="CK33" i="5"/>
  <c r="CK12" i="5"/>
  <c r="CK5" i="5"/>
  <c r="CK34" i="5"/>
  <c r="CK14" i="5"/>
  <c r="CK6" i="4"/>
  <c r="CK8" i="4"/>
  <c r="CK25" i="4"/>
  <c r="CK5" i="4"/>
  <c r="CK10" i="4"/>
  <c r="CK11" i="4"/>
  <c r="CK12" i="4"/>
  <c r="CK13" i="4"/>
  <c r="CK26" i="4"/>
  <c r="CK40" i="4"/>
  <c r="CK14" i="4"/>
  <c r="CK15" i="4"/>
  <c r="CK27" i="4"/>
  <c r="CK7" i="4"/>
  <c r="CK16" i="4"/>
  <c r="CK28" i="4"/>
  <c r="CK17" i="4"/>
  <c r="CK29" i="4"/>
  <c r="CK18" i="4"/>
  <c r="CK3" i="4"/>
  <c r="CK9" i="4"/>
  <c r="CK19" i="4"/>
  <c r="CK4" i="4"/>
  <c r="CK30" i="4"/>
  <c r="CK2" i="4"/>
  <c r="CK31" i="4"/>
  <c r="CK32" i="4"/>
  <c r="CK20" i="4"/>
  <c r="CK33" i="4"/>
  <c r="CK34" i="4"/>
  <c r="CK35" i="4"/>
  <c r="CK36" i="4"/>
  <c r="CK37" i="4"/>
  <c r="CK38" i="4"/>
  <c r="CK21" i="4"/>
  <c r="CK39" i="4"/>
  <c r="CK22" i="4"/>
  <c r="CK23" i="4"/>
  <c r="CK24" i="4"/>
  <c r="CK14" i="3"/>
  <c r="CK15" i="3"/>
  <c r="CK16" i="3"/>
  <c r="CK9" i="3"/>
  <c r="CK2" i="3"/>
  <c r="CK10" i="3"/>
  <c r="CK17" i="3"/>
  <c r="CK4" i="3"/>
  <c r="CK18" i="3"/>
  <c r="CK19" i="3"/>
  <c r="CK20" i="3"/>
  <c r="CK21" i="3"/>
  <c r="CK3" i="3"/>
  <c r="CK22" i="3"/>
  <c r="CK11" i="3"/>
  <c r="CK23" i="3"/>
  <c r="CK24" i="3"/>
  <c r="CK5" i="3"/>
  <c r="CK6" i="3"/>
  <c r="CK25" i="3"/>
  <c r="CK12" i="3"/>
  <c r="CK26" i="3"/>
  <c r="CK31" i="3"/>
  <c r="CK27" i="3"/>
  <c r="CK32" i="3"/>
  <c r="CK33" i="3"/>
  <c r="CK34" i="3"/>
  <c r="CK35" i="3"/>
  <c r="CK36" i="3"/>
  <c r="CK28" i="3"/>
  <c r="CK8" i="3"/>
  <c r="CK7" i="3"/>
  <c r="CK29" i="3"/>
  <c r="CK30" i="3"/>
  <c r="CK13" i="3"/>
  <c r="CK14" i="2"/>
  <c r="CK4" i="2"/>
  <c r="CK16" i="2"/>
  <c r="CK28" i="2"/>
  <c r="CK5" i="2"/>
  <c r="CK2" i="2"/>
  <c r="CK17" i="2"/>
  <c r="CK6" i="2"/>
  <c r="CK18" i="2"/>
  <c r="CK8" i="2"/>
  <c r="CK29" i="2"/>
  <c r="CK30" i="2"/>
  <c r="CK9" i="2"/>
  <c r="CK7" i="2"/>
  <c r="CK19" i="2"/>
  <c r="CK3" i="2"/>
  <c r="CK20" i="2"/>
  <c r="CK11" i="2"/>
  <c r="CK21" i="2"/>
  <c r="CK22" i="2"/>
  <c r="CK12" i="2"/>
  <c r="CK31" i="2"/>
  <c r="CK32" i="2"/>
  <c r="CK33" i="2"/>
  <c r="CK34" i="2"/>
  <c r="CK35" i="2"/>
  <c r="CK10" i="2"/>
  <c r="CK36" i="2"/>
  <c r="CK23" i="2"/>
  <c r="CK37" i="2"/>
  <c r="CK13" i="2"/>
  <c r="CK24" i="2"/>
  <c r="CK25" i="2"/>
  <c r="CK26" i="2"/>
  <c r="CK27" i="2"/>
  <c r="CK15" i="2"/>
  <c r="CK22" i="1"/>
  <c r="CK6" i="1"/>
  <c r="CK7" i="1"/>
  <c r="CK23" i="1"/>
  <c r="CK8" i="1"/>
  <c r="CK9" i="1"/>
  <c r="CK4" i="1"/>
  <c r="CK24" i="1"/>
  <c r="CK25" i="1"/>
  <c r="CK10" i="1"/>
  <c r="CK11" i="1"/>
  <c r="CK12" i="1"/>
  <c r="CK26" i="1"/>
  <c r="CK2" i="1"/>
  <c r="CK27" i="1"/>
  <c r="CK13" i="1"/>
  <c r="CK14" i="1"/>
  <c r="CK28" i="1"/>
  <c r="CK15" i="1"/>
  <c r="CK16" i="1"/>
  <c r="CK29" i="1"/>
  <c r="CK30" i="1"/>
  <c r="CK31" i="1"/>
  <c r="CK32" i="1"/>
  <c r="CK33" i="1"/>
  <c r="CK17" i="1"/>
  <c r="CK18" i="1"/>
  <c r="CK19" i="1"/>
  <c r="CK20" i="1"/>
  <c r="CK3" i="1"/>
  <c r="CK34" i="1"/>
  <c r="CK21" i="1"/>
  <c r="CK5" i="1"/>
</calcChain>
</file>

<file path=xl/sharedStrings.xml><?xml version="1.0" encoding="utf-8"?>
<sst xmlns="http://schemas.openxmlformats.org/spreadsheetml/2006/main" count="4010" uniqueCount="122">
  <si>
    <t>Name</t>
  </si>
  <si>
    <t>£M</t>
  </si>
  <si>
    <t>App</t>
  </si>
  <si>
    <t>Mins</t>
  </si>
  <si>
    <t>%xGI</t>
  </si>
  <si>
    <t>%GI</t>
  </si>
  <si>
    <t>xGI</t>
  </si>
  <si>
    <t>GI</t>
  </si>
  <si>
    <t>S</t>
  </si>
  <si>
    <t>OT</t>
  </si>
  <si>
    <t>In</t>
  </si>
  <si>
    <t>Out</t>
  </si>
  <si>
    <t>BC</t>
  </si>
  <si>
    <t>Hd</t>
  </si>
  <si>
    <t>NPxG</t>
  </si>
  <si>
    <t>xG</t>
  </si>
  <si>
    <t>G</t>
  </si>
  <si>
    <t>Tot.</t>
  </si>
  <si>
    <t>Succ.</t>
  </si>
  <si>
    <t>%</t>
  </si>
  <si>
    <t>C</t>
  </si>
  <si>
    <t>FK</t>
  </si>
  <si>
    <t>KP</t>
  </si>
  <si>
    <t>BCC</t>
  </si>
  <si>
    <t>xA</t>
  </si>
  <si>
    <t>A</t>
  </si>
  <si>
    <t>Sv</t>
  </si>
  <si>
    <t>YC</t>
  </si>
  <si>
    <t>RC</t>
  </si>
  <si>
    <t>CS</t>
  </si>
  <si>
    <t>Threat</t>
  </si>
  <si>
    <t>Creat.</t>
  </si>
  <si>
    <t>Inf</t>
  </si>
  <si>
    <t>xAtt</t>
  </si>
  <si>
    <t>xPts</t>
  </si>
  <si>
    <t>bBPS</t>
  </si>
  <si>
    <t>BPS</t>
  </si>
  <si>
    <t>B</t>
  </si>
  <si>
    <t>Pts</t>
  </si>
  <si>
    <t>GC</t>
  </si>
  <si>
    <t>Won</t>
  </si>
  <si>
    <t>Rec</t>
  </si>
  <si>
    <t>Clr</t>
  </si>
  <si>
    <t>Blk</t>
  </si>
  <si>
    <t>Int</t>
  </si>
  <si>
    <t>CBI</t>
  </si>
  <si>
    <t>SP</t>
  </si>
  <si>
    <t>xGC</t>
  </si>
  <si>
    <t>Acc</t>
  </si>
  <si>
    <t>Acc.</t>
  </si>
  <si>
    <t>Starts</t>
  </si>
  <si>
    <t>Sub on</t>
  </si>
  <si>
    <t>Sub off</t>
  </si>
  <si>
    <t>Succ. Drb</t>
  </si>
  <si>
    <t>Total</t>
  </si>
  <si>
    <t>Box</t>
  </si>
  <si>
    <t>Final 3rd</t>
  </si>
  <si>
    <t>Cor Box</t>
  </si>
  <si>
    <t>Goals</t>
  </si>
  <si>
    <t>Wood (F) NEW</t>
  </si>
  <si>
    <t>Wilson (F) NEW</t>
  </si>
  <si>
    <t>Werner (F) CHE</t>
  </si>
  <si>
    <t>Welbeck (F) BHA</t>
  </si>
  <si>
    <t>Watkins (F) AVL</t>
  </si>
  <si>
    <t>Vydra (F) BUR</t>
  </si>
  <si>
    <t>Vardy (F) LEI</t>
  </si>
  <si>
    <t>Toney (F) BRE</t>
  </si>
  <si>
    <t>Sargent (F) NOR</t>
  </si>
  <si>
    <t>Saint-Maximin (F) NEW</t>
  </si>
  <si>
    <t>Rodriguez (F) BUR</t>
  </si>
  <si>
    <t>Rodrigo (F) LEE</t>
  </si>
  <si>
    <t>Richarlison (F) EVE</t>
  </si>
  <si>
    <t>Pukki (F) NOR</t>
  </si>
  <si>
    <t>Maupay (F) BHA</t>
  </si>
  <si>
    <t>Mateta (F) CRY</t>
  </si>
  <si>
    <t>Martial (F) MUN</t>
  </si>
  <si>
    <t>Lukaku (F) CHE</t>
  </si>
  <si>
    <t>Lacazette (F) ARS</t>
  </si>
  <si>
    <t>King (F) WAT</t>
  </si>
  <si>
    <t>Kane (F) TOT</t>
  </si>
  <si>
    <t>Joelinton (F) NEW</t>
  </si>
  <si>
    <t>Jiménez (F) WOL</t>
  </si>
  <si>
    <t>Jesus (F) MCI</t>
  </si>
  <si>
    <t>Ings (F) AVL</t>
  </si>
  <si>
    <t>Iheanacho (F) LEI</t>
  </si>
  <si>
    <t>Idah (F) NOR</t>
  </si>
  <si>
    <t>Forss (F) BRE</t>
  </si>
  <si>
    <t>Firmino (F) LIV</t>
  </si>
  <si>
    <t>Fabio Silva (F) WOL</t>
  </si>
  <si>
    <t>Dennis (F) WAT</t>
  </si>
  <si>
    <t>Daka (F) LEI</t>
  </si>
  <si>
    <t>Cucho (F) WAT</t>
  </si>
  <si>
    <t>Connolly (F) BHA</t>
  </si>
  <si>
    <t>Cavani (F) MUN</t>
  </si>
  <si>
    <t>Calvert-Lewin (F) EVE</t>
  </si>
  <si>
    <t>Broja (F) SOU</t>
  </si>
  <si>
    <t>Benteke (F) CRY</t>
  </si>
  <si>
    <t>Barnes (F) BUR</t>
  </si>
  <si>
    <t>Bamford (F) LEE</t>
  </si>
  <si>
    <t>Ayew (F) CRY</t>
  </si>
  <si>
    <t>Aubameyang (F) ARS</t>
  </si>
  <si>
    <t>Antonio (F) WHU</t>
  </si>
  <si>
    <t>Adams (F) SOU</t>
  </si>
  <si>
    <t>A.Armstrong (F) SOU</t>
  </si>
  <si>
    <t>Rondón (F) EVE</t>
  </si>
  <si>
    <t>Ronaldo (F) MUN</t>
  </si>
  <si>
    <t>Hwang (F) WOL</t>
  </si>
  <si>
    <t>Edouard (F) CRY</t>
  </si>
  <si>
    <t>Long (F) SOU</t>
  </si>
  <si>
    <t>João Pedro (F) WAT</t>
  </si>
  <si>
    <t>Gayle (F) NEW</t>
  </si>
  <si>
    <t>Dobbin (F) EVE</t>
  </si>
  <si>
    <t>Archer (F) AVL</t>
  </si>
  <si>
    <t>Gelhardt (F) LEE</t>
  </si>
  <si>
    <t>Fletcher (F) WAT</t>
  </si>
  <si>
    <t>Nketiah (F) ARS</t>
  </si>
  <si>
    <t>Predict1</t>
  </si>
  <si>
    <t>Points</t>
  </si>
  <si>
    <t>TP</t>
  </si>
  <si>
    <t>TN</t>
  </si>
  <si>
    <t>FP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</si>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</sst>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rgb="FF00B050"/>
      <name val="Arial Narrow"/>
      <family val="2"/>
    </font>
    <font>
      <b/>
      <sz val="12"/>
      <color rgb="FF7030A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2" fillId="0" borderId="0" xfId="0" applyNumberFormat="1" applyFont="1"/>
    <xf numFmtId="1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10" fontId="3" fillId="0" borderId="0" xfId="1" applyNumberFormat="1" applyFont="1"/>
    <xf numFmtId="10" fontId="4" fillId="0" borderId="0" xfId="1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51E-F869-4FC2-B9E7-E998568071BE}">
  <dimension ref="A1:CL34"/>
  <sheetViews>
    <sheetView zoomScale="70" zoomScaleNormal="70" workbookViewId="0">
      <pane xSplit="1" ySplit="1" topLeftCell="AZ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76</v>
      </c>
      <c r="B2" s="1">
        <v>11.5</v>
      </c>
      <c r="C2" s="1">
        <v>2</v>
      </c>
      <c r="D2" s="1">
        <v>90</v>
      </c>
      <c r="E2" s="1">
        <v>0.66</v>
      </c>
      <c r="F2" s="1">
        <v>0.33</v>
      </c>
      <c r="G2" s="1">
        <v>1.1000000000000001</v>
      </c>
      <c r="H2" s="1">
        <v>1</v>
      </c>
      <c r="I2" s="1">
        <v>5</v>
      </c>
      <c r="J2" s="1">
        <v>1.5</v>
      </c>
      <c r="K2" s="1">
        <v>4.5</v>
      </c>
      <c r="L2" s="1">
        <v>0.5</v>
      </c>
      <c r="M2" s="1">
        <v>1</v>
      </c>
      <c r="N2" s="1">
        <v>1.5</v>
      </c>
      <c r="O2" s="1">
        <v>0.64</v>
      </c>
      <c r="P2" s="1">
        <v>0.64</v>
      </c>
      <c r="Q2" s="1">
        <v>0.5</v>
      </c>
      <c r="R2" s="1">
        <v>0.5</v>
      </c>
      <c r="S2" s="1">
        <v>0</v>
      </c>
      <c r="T2" s="1">
        <v>0</v>
      </c>
      <c r="U2" s="1">
        <v>9.5</v>
      </c>
      <c r="V2" s="1">
        <v>8.5</v>
      </c>
      <c r="W2" s="1">
        <v>89</v>
      </c>
      <c r="X2" s="1">
        <v>0.5</v>
      </c>
      <c r="Y2" s="1">
        <v>0</v>
      </c>
      <c r="Z2" s="1">
        <v>0</v>
      </c>
      <c r="AA2" s="1">
        <v>0</v>
      </c>
      <c r="AB2" s="1">
        <v>0</v>
      </c>
      <c r="AC2" s="1">
        <v>2.5</v>
      </c>
      <c r="AD2" s="1">
        <v>0.5</v>
      </c>
      <c r="AE2" s="1">
        <v>0.46</v>
      </c>
      <c r="AF2" s="1">
        <v>0</v>
      </c>
      <c r="AG2" s="1">
        <v>0</v>
      </c>
      <c r="AH2" s="1">
        <v>0</v>
      </c>
      <c r="AI2" s="1">
        <v>0</v>
      </c>
      <c r="AJ2" s="1">
        <v>0.5</v>
      </c>
      <c r="AK2" s="1">
        <v>82.5</v>
      </c>
      <c r="AL2" s="1">
        <v>30.45</v>
      </c>
      <c r="AM2" s="1">
        <v>25.9</v>
      </c>
      <c r="AN2" s="1">
        <v>3.9</v>
      </c>
      <c r="AO2" s="1">
        <v>7.4</v>
      </c>
      <c r="AP2" s="1">
        <v>7.5</v>
      </c>
      <c r="AQ2" s="1">
        <v>19.5</v>
      </c>
      <c r="AR2" s="1">
        <v>1</v>
      </c>
      <c r="AS2" s="1">
        <v>5</v>
      </c>
      <c r="AT2" s="1">
        <v>0.5</v>
      </c>
      <c r="AU2" s="1">
        <v>0</v>
      </c>
      <c r="AV2" s="1">
        <v>0</v>
      </c>
      <c r="AX2" s="1">
        <v>1.5</v>
      </c>
      <c r="AY2" s="1">
        <v>1</v>
      </c>
      <c r="AZ2" s="1">
        <v>0</v>
      </c>
      <c r="BA2" s="1">
        <v>0</v>
      </c>
      <c r="BB2" s="1">
        <v>1</v>
      </c>
      <c r="BC2" s="1">
        <v>14.5</v>
      </c>
      <c r="BD2" s="1">
        <v>9</v>
      </c>
      <c r="BE2" s="1">
        <v>5.5</v>
      </c>
      <c r="BF2" s="1">
        <v>0.5</v>
      </c>
      <c r="BG2" s="1">
        <v>4</v>
      </c>
      <c r="BH2" s="1">
        <v>2</v>
      </c>
      <c r="BI2" s="1">
        <v>1.79</v>
      </c>
      <c r="BJ2" s="1">
        <v>22</v>
      </c>
      <c r="BK2" s="1">
        <v>17</v>
      </c>
      <c r="BL2" s="1">
        <v>77</v>
      </c>
      <c r="BM2" s="1">
        <v>17.5</v>
      </c>
      <c r="BN2" s="1">
        <v>13.5</v>
      </c>
      <c r="BO2" s="1">
        <v>77</v>
      </c>
      <c r="BP2" s="1">
        <v>9.5</v>
      </c>
      <c r="BQ2" s="1">
        <v>8.5</v>
      </c>
      <c r="BR2" s="1">
        <v>89</v>
      </c>
      <c r="BS2" s="1">
        <v>0.5</v>
      </c>
      <c r="BT2" s="1">
        <v>0</v>
      </c>
      <c r="BU2" s="1">
        <v>2</v>
      </c>
      <c r="BV2" s="1">
        <v>0</v>
      </c>
      <c r="BW2" s="1">
        <v>0</v>
      </c>
      <c r="BX2" s="1">
        <v>1</v>
      </c>
      <c r="BY2" s="1">
        <v>38</v>
      </c>
      <c r="BZ2" s="1">
        <v>7</v>
      </c>
      <c r="CA2" s="1">
        <v>0</v>
      </c>
      <c r="CB2" s="1">
        <v>3</v>
      </c>
      <c r="CC2" s="1">
        <v>0.5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4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3.489780200000002</v>
      </c>
      <c r="CL2" s="1">
        <v>13</v>
      </c>
    </row>
    <row r="3" spans="1:90" x14ac:dyDescent="0.25">
      <c r="A3" s="1" t="s">
        <v>100</v>
      </c>
      <c r="B3" s="1">
        <v>9.6</v>
      </c>
      <c r="C3" s="1">
        <v>2</v>
      </c>
      <c r="D3" s="1">
        <v>44</v>
      </c>
      <c r="E3" s="1">
        <v>0.24</v>
      </c>
      <c r="F3" s="1">
        <v>0</v>
      </c>
      <c r="G3" s="1">
        <v>0.1</v>
      </c>
      <c r="H3" s="1">
        <v>0</v>
      </c>
      <c r="I3" s="1">
        <v>0.5</v>
      </c>
      <c r="J3" s="1">
        <v>0.5</v>
      </c>
      <c r="K3" s="1">
        <v>0.5</v>
      </c>
      <c r="L3" s="1">
        <v>0</v>
      </c>
      <c r="M3" s="1">
        <v>0</v>
      </c>
      <c r="N3" s="1">
        <v>0</v>
      </c>
      <c r="O3" s="1">
        <v>0.08</v>
      </c>
      <c r="P3" s="1">
        <v>0.08</v>
      </c>
      <c r="Q3" s="1">
        <v>0</v>
      </c>
      <c r="R3" s="1">
        <v>0</v>
      </c>
      <c r="S3" s="1">
        <v>0</v>
      </c>
      <c r="T3" s="1">
        <v>0</v>
      </c>
      <c r="U3" s="1">
        <v>4</v>
      </c>
      <c r="V3" s="1">
        <v>0.5</v>
      </c>
      <c r="W3" s="1">
        <v>13</v>
      </c>
      <c r="X3" s="1">
        <v>0.5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0.02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9.5</v>
      </c>
      <c r="AL3" s="1">
        <v>1.35</v>
      </c>
      <c r="AM3" s="1">
        <v>2.5</v>
      </c>
      <c r="AN3" s="1">
        <v>0.4</v>
      </c>
      <c r="AO3" s="1">
        <v>2.7</v>
      </c>
      <c r="AP3" s="1">
        <v>2.5</v>
      </c>
      <c r="AQ3" s="1">
        <v>2.5</v>
      </c>
      <c r="AR3" s="1">
        <v>0</v>
      </c>
      <c r="AS3" s="1">
        <v>1</v>
      </c>
      <c r="AT3" s="1">
        <v>2</v>
      </c>
      <c r="AU3" s="1">
        <v>0.5</v>
      </c>
      <c r="AV3" s="1">
        <v>0.5</v>
      </c>
      <c r="AW3" s="1">
        <v>100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23.5</v>
      </c>
      <c r="BD3" s="1">
        <v>16</v>
      </c>
      <c r="BE3" s="1">
        <v>7.5</v>
      </c>
      <c r="BF3" s="1">
        <v>1</v>
      </c>
      <c r="BG3" s="1">
        <v>4.5</v>
      </c>
      <c r="BH3" s="1">
        <v>5.5</v>
      </c>
      <c r="BI3" s="1">
        <v>3.29</v>
      </c>
      <c r="BJ3" s="1">
        <v>8</v>
      </c>
      <c r="BK3" s="1">
        <v>4</v>
      </c>
      <c r="BL3" s="1">
        <v>50</v>
      </c>
      <c r="BM3" s="1">
        <v>5.5</v>
      </c>
      <c r="BN3" s="1">
        <v>1.5</v>
      </c>
      <c r="BO3" s="1">
        <v>27</v>
      </c>
      <c r="BP3" s="1">
        <v>4</v>
      </c>
      <c r="BQ3" s="1">
        <v>0.5</v>
      </c>
      <c r="BR3" s="1">
        <v>13</v>
      </c>
      <c r="BS3" s="1">
        <v>0</v>
      </c>
      <c r="BT3" s="1">
        <v>0</v>
      </c>
      <c r="BU3" s="1">
        <v>1</v>
      </c>
      <c r="BV3" s="1">
        <v>1</v>
      </c>
      <c r="BW3" s="1">
        <v>1</v>
      </c>
      <c r="BX3" s="1">
        <v>0</v>
      </c>
      <c r="BY3" s="1">
        <v>11.5</v>
      </c>
      <c r="BZ3" s="1">
        <v>1</v>
      </c>
      <c r="CA3" s="1">
        <v>1.5</v>
      </c>
      <c r="CB3" s="1">
        <v>1.5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3.7907712999999976</v>
      </c>
      <c r="CL3" s="1">
        <v>9</v>
      </c>
    </row>
    <row r="4" spans="1:90" x14ac:dyDescent="0.25">
      <c r="A4" s="1" t="s">
        <v>68</v>
      </c>
      <c r="B4" s="1">
        <v>6.7</v>
      </c>
      <c r="C4" s="1">
        <v>3</v>
      </c>
      <c r="D4" s="1">
        <v>90</v>
      </c>
      <c r="E4" s="1">
        <v>0.4</v>
      </c>
      <c r="F4" s="1">
        <v>0.5</v>
      </c>
      <c r="G4" s="1">
        <v>0.4</v>
      </c>
      <c r="H4" s="1">
        <v>2</v>
      </c>
      <c r="I4" s="1">
        <v>1</v>
      </c>
      <c r="J4" s="1">
        <v>0.33</v>
      </c>
      <c r="K4" s="1">
        <v>0.67</v>
      </c>
      <c r="L4" s="1">
        <v>0.33</v>
      </c>
      <c r="M4" s="1">
        <v>0.33</v>
      </c>
      <c r="N4" s="1">
        <v>0</v>
      </c>
      <c r="O4" s="1">
        <v>0.17</v>
      </c>
      <c r="P4" s="1">
        <v>0.17</v>
      </c>
      <c r="Q4" s="1">
        <v>0.33</v>
      </c>
      <c r="R4" s="1">
        <v>0.33</v>
      </c>
      <c r="S4" s="1">
        <v>0</v>
      </c>
      <c r="T4" s="1">
        <v>0</v>
      </c>
      <c r="U4" s="1">
        <v>13.67</v>
      </c>
      <c r="V4" s="1">
        <v>10.33</v>
      </c>
      <c r="W4" s="1">
        <v>76</v>
      </c>
      <c r="X4" s="1">
        <v>3</v>
      </c>
      <c r="Y4" s="1">
        <v>1</v>
      </c>
      <c r="Z4" s="1">
        <v>33</v>
      </c>
      <c r="AA4" s="1">
        <v>0</v>
      </c>
      <c r="AB4" s="1">
        <v>0</v>
      </c>
      <c r="AC4" s="1">
        <v>2</v>
      </c>
      <c r="AD4" s="1">
        <v>0.33</v>
      </c>
      <c r="AE4" s="1">
        <v>0.23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18.329999999999998</v>
      </c>
      <c r="AL4" s="1">
        <v>29.47</v>
      </c>
      <c r="AM4" s="1">
        <v>28.93</v>
      </c>
      <c r="AN4" s="1">
        <v>1.4</v>
      </c>
      <c r="AO4" s="1">
        <v>4.8</v>
      </c>
      <c r="AP4" s="1">
        <v>10.33</v>
      </c>
      <c r="AQ4" s="1">
        <v>21.33</v>
      </c>
      <c r="AR4" s="1">
        <v>0.67</v>
      </c>
      <c r="AS4" s="1">
        <v>4.67</v>
      </c>
      <c r="AT4" s="1">
        <v>2.67</v>
      </c>
      <c r="AU4" s="1">
        <v>0.33</v>
      </c>
      <c r="AV4" s="1">
        <v>0.33</v>
      </c>
      <c r="AW4" s="1">
        <v>100</v>
      </c>
      <c r="AX4" s="1">
        <v>3.33</v>
      </c>
      <c r="AY4" s="1">
        <v>0.33</v>
      </c>
      <c r="AZ4" s="1">
        <v>0</v>
      </c>
      <c r="BA4" s="1">
        <v>0</v>
      </c>
      <c r="BB4" s="1">
        <v>0.33</v>
      </c>
      <c r="BC4" s="1">
        <v>16.670000000000002</v>
      </c>
      <c r="BD4" s="1">
        <v>10</v>
      </c>
      <c r="BE4" s="1">
        <v>5.67</v>
      </c>
      <c r="BF4" s="1">
        <v>1.67</v>
      </c>
      <c r="BG4" s="1">
        <v>2.67</v>
      </c>
      <c r="BH4" s="1">
        <v>3.67</v>
      </c>
      <c r="BI4" s="1">
        <v>2.5499999999999998</v>
      </c>
      <c r="BJ4" s="1">
        <v>28</v>
      </c>
      <c r="BK4" s="1">
        <v>24.33</v>
      </c>
      <c r="BL4" s="1">
        <v>87</v>
      </c>
      <c r="BM4" s="1">
        <v>22.67</v>
      </c>
      <c r="BN4" s="1">
        <v>17</v>
      </c>
      <c r="BO4" s="1">
        <v>75</v>
      </c>
      <c r="BP4" s="1">
        <v>13.67</v>
      </c>
      <c r="BQ4" s="1">
        <v>10.33</v>
      </c>
      <c r="BR4" s="1">
        <v>76</v>
      </c>
      <c r="BS4" s="1">
        <v>0.67</v>
      </c>
      <c r="BT4" s="1">
        <v>0.67</v>
      </c>
      <c r="BU4" s="1">
        <v>3</v>
      </c>
      <c r="BV4" s="1">
        <v>0</v>
      </c>
      <c r="BW4" s="1">
        <v>0</v>
      </c>
      <c r="BX4" s="1">
        <v>6</v>
      </c>
      <c r="BY4" s="1">
        <v>51</v>
      </c>
      <c r="BZ4" s="1">
        <v>5</v>
      </c>
      <c r="CA4" s="1">
        <v>4.33</v>
      </c>
      <c r="CB4" s="1">
        <v>3.33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4.8912203999999946</v>
      </c>
      <c r="CL4" s="1">
        <v>5</v>
      </c>
    </row>
    <row r="5" spans="1:90" x14ac:dyDescent="0.25">
      <c r="A5" s="1" t="s">
        <v>59</v>
      </c>
      <c r="B5" s="1">
        <v>6.7</v>
      </c>
      <c r="C5" s="1">
        <v>3</v>
      </c>
      <c r="D5" s="1">
        <v>85</v>
      </c>
      <c r="E5" s="1">
        <v>0.47</v>
      </c>
      <c r="F5" s="1">
        <v>0.5</v>
      </c>
      <c r="G5" s="1">
        <v>0.6</v>
      </c>
      <c r="H5" s="1">
        <v>1</v>
      </c>
      <c r="I5" s="1">
        <v>2.33</v>
      </c>
      <c r="J5" s="1">
        <v>1.33</v>
      </c>
      <c r="K5" s="1">
        <v>1.67</v>
      </c>
      <c r="L5" s="1">
        <v>0.67</v>
      </c>
      <c r="M5" s="1">
        <v>0.67</v>
      </c>
      <c r="N5" s="1">
        <v>1</v>
      </c>
      <c r="O5" s="1">
        <v>0.44</v>
      </c>
      <c r="P5" s="1">
        <v>0.44</v>
      </c>
      <c r="Q5" s="1">
        <v>0.33</v>
      </c>
      <c r="R5" s="1">
        <v>0.33</v>
      </c>
      <c r="S5" s="1">
        <v>0</v>
      </c>
      <c r="T5" s="1">
        <v>0</v>
      </c>
      <c r="U5" s="1">
        <v>10.33</v>
      </c>
      <c r="V5" s="1">
        <v>6.33</v>
      </c>
      <c r="W5" s="1">
        <v>61</v>
      </c>
      <c r="X5" s="1">
        <v>0</v>
      </c>
      <c r="Y5" s="1">
        <v>0</v>
      </c>
      <c r="AA5" s="1">
        <v>0</v>
      </c>
      <c r="AB5" s="1">
        <v>0</v>
      </c>
      <c r="AC5" s="1">
        <v>1.33</v>
      </c>
      <c r="AD5" s="1">
        <v>0</v>
      </c>
      <c r="AE5" s="1">
        <v>0.14000000000000001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40.33</v>
      </c>
      <c r="AL5" s="1">
        <v>15.7</v>
      </c>
      <c r="AM5" s="1">
        <v>16.47</v>
      </c>
      <c r="AN5" s="1">
        <v>2.2000000000000002</v>
      </c>
      <c r="AO5" s="1">
        <v>5.4</v>
      </c>
      <c r="AP5" s="1">
        <v>3.67</v>
      </c>
      <c r="AQ5" s="1">
        <v>11.67</v>
      </c>
      <c r="AR5" s="1">
        <v>1</v>
      </c>
      <c r="AS5" s="1">
        <v>4.33</v>
      </c>
      <c r="AT5" s="1">
        <v>1.67</v>
      </c>
      <c r="AU5" s="1">
        <v>0.33</v>
      </c>
      <c r="AV5" s="1">
        <v>0.33</v>
      </c>
      <c r="AW5" s="1">
        <v>100</v>
      </c>
      <c r="AX5" s="1">
        <v>3</v>
      </c>
      <c r="AY5" s="1">
        <v>0</v>
      </c>
      <c r="AZ5" s="1">
        <v>0</v>
      </c>
      <c r="BA5" s="1">
        <v>0</v>
      </c>
      <c r="BB5" s="1">
        <v>0</v>
      </c>
      <c r="BC5" s="1">
        <v>17.670000000000002</v>
      </c>
      <c r="BD5" s="1">
        <v>13.67</v>
      </c>
      <c r="BE5" s="1">
        <v>6.33</v>
      </c>
      <c r="BF5" s="1">
        <v>1.33</v>
      </c>
      <c r="BG5" s="1">
        <v>5</v>
      </c>
      <c r="BH5" s="1">
        <v>2.67</v>
      </c>
      <c r="BI5" s="1">
        <v>2.06</v>
      </c>
      <c r="BJ5" s="1">
        <v>20</v>
      </c>
      <c r="BK5" s="1">
        <v>12.67</v>
      </c>
      <c r="BL5" s="1">
        <v>63</v>
      </c>
      <c r="BM5" s="1">
        <v>15.33</v>
      </c>
      <c r="BN5" s="1">
        <v>9</v>
      </c>
      <c r="BO5" s="1">
        <v>59</v>
      </c>
      <c r="BP5" s="1">
        <v>10.33</v>
      </c>
      <c r="BQ5" s="1">
        <v>6.33</v>
      </c>
      <c r="BR5" s="1">
        <v>61</v>
      </c>
      <c r="BS5" s="1">
        <v>0</v>
      </c>
      <c r="BT5" s="1">
        <v>0</v>
      </c>
      <c r="BU5" s="1">
        <v>3</v>
      </c>
      <c r="BV5" s="1">
        <v>0</v>
      </c>
      <c r="BW5" s="1">
        <v>1</v>
      </c>
      <c r="BX5" s="1">
        <v>0.33</v>
      </c>
      <c r="BY5" s="1">
        <v>30.33</v>
      </c>
      <c r="BZ5" s="1">
        <v>3.67</v>
      </c>
      <c r="CA5" s="1">
        <v>2.33</v>
      </c>
      <c r="CB5" s="1">
        <v>0.33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3.6752012000000023</v>
      </c>
      <c r="CL5" s="1">
        <v>2</v>
      </c>
    </row>
    <row r="6" spans="1:90" x14ac:dyDescent="0.25">
      <c r="A6" s="1" t="s">
        <v>62</v>
      </c>
      <c r="B6" s="1">
        <v>5.9</v>
      </c>
      <c r="C6" s="1">
        <v>1</v>
      </c>
      <c r="D6" s="1">
        <v>31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1</v>
      </c>
      <c r="W6" s="1">
        <v>50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2</v>
      </c>
      <c r="AL6" s="1">
        <v>0.5</v>
      </c>
      <c r="AM6" s="1">
        <v>0</v>
      </c>
      <c r="AN6" s="1">
        <v>0</v>
      </c>
      <c r="AO6" s="1">
        <v>1.6</v>
      </c>
      <c r="AP6" s="1">
        <v>1</v>
      </c>
      <c r="AQ6" s="1">
        <v>1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14</v>
      </c>
      <c r="BD6" s="1">
        <v>8</v>
      </c>
      <c r="BE6" s="1">
        <v>5</v>
      </c>
      <c r="BF6" s="1">
        <v>0</v>
      </c>
      <c r="BG6" s="1">
        <v>0</v>
      </c>
      <c r="BH6" s="1">
        <v>1</v>
      </c>
      <c r="BI6" s="1">
        <v>1.56</v>
      </c>
      <c r="BJ6" s="1">
        <v>3</v>
      </c>
      <c r="BK6" s="1">
        <v>2</v>
      </c>
      <c r="BL6" s="1">
        <v>67</v>
      </c>
      <c r="BM6" s="1">
        <v>3</v>
      </c>
      <c r="BN6" s="1">
        <v>2</v>
      </c>
      <c r="BO6" s="1">
        <v>67</v>
      </c>
      <c r="BP6" s="1">
        <v>2</v>
      </c>
      <c r="BQ6" s="1">
        <v>1</v>
      </c>
      <c r="BR6" s="1">
        <v>50</v>
      </c>
      <c r="BS6" s="1">
        <v>0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8</v>
      </c>
      <c r="BZ6" s="1">
        <v>1</v>
      </c>
      <c r="CA6" s="1">
        <v>0</v>
      </c>
      <c r="CB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6.9675855999999996</v>
      </c>
      <c r="CL6" s="1">
        <v>2</v>
      </c>
    </row>
    <row r="7" spans="1:90" x14ac:dyDescent="0.25">
      <c r="A7" s="1" t="s">
        <v>63</v>
      </c>
      <c r="B7" s="1">
        <v>7.7</v>
      </c>
      <c r="C7" s="1">
        <v>1</v>
      </c>
      <c r="D7" s="1">
        <v>11</v>
      </c>
      <c r="E7" s="1">
        <v>0.48</v>
      </c>
      <c r="F7" s="1">
        <v>0</v>
      </c>
      <c r="G7" s="1">
        <v>0.4</v>
      </c>
      <c r="H7" s="1">
        <v>0</v>
      </c>
      <c r="I7" s="1">
        <v>2</v>
      </c>
      <c r="J7" s="1">
        <v>2</v>
      </c>
      <c r="K7" s="1">
        <v>2</v>
      </c>
      <c r="L7" s="1">
        <v>0</v>
      </c>
      <c r="M7" s="1">
        <v>0</v>
      </c>
      <c r="N7" s="1">
        <v>1</v>
      </c>
      <c r="O7" s="1">
        <v>0.32</v>
      </c>
      <c r="P7" s="1">
        <v>0.32</v>
      </c>
      <c r="Q7" s="1">
        <v>0</v>
      </c>
      <c r="R7" s="1">
        <v>0</v>
      </c>
      <c r="S7" s="1">
        <v>0</v>
      </c>
      <c r="T7" s="1">
        <v>0</v>
      </c>
      <c r="U7" s="1">
        <v>3</v>
      </c>
      <c r="V7" s="1">
        <v>3</v>
      </c>
      <c r="W7" s="1">
        <v>100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0.08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34</v>
      </c>
      <c r="AL7" s="1">
        <v>0.6</v>
      </c>
      <c r="AM7" s="1">
        <v>5.4</v>
      </c>
      <c r="AN7" s="1">
        <v>1.5</v>
      </c>
      <c r="AO7" s="1">
        <v>3.3</v>
      </c>
      <c r="AP7" s="1">
        <v>2</v>
      </c>
      <c r="AQ7" s="1">
        <v>2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10</v>
      </c>
      <c r="BD7" s="1">
        <v>8</v>
      </c>
      <c r="BE7" s="1">
        <v>2</v>
      </c>
      <c r="BF7" s="1">
        <v>0</v>
      </c>
      <c r="BG7" s="1">
        <v>1</v>
      </c>
      <c r="BH7" s="1">
        <v>2</v>
      </c>
      <c r="BI7" s="1">
        <v>1.1000000000000001</v>
      </c>
      <c r="BJ7" s="1">
        <v>5</v>
      </c>
      <c r="BK7" s="1">
        <v>4</v>
      </c>
      <c r="BL7" s="1">
        <v>80</v>
      </c>
      <c r="BM7" s="1">
        <v>4</v>
      </c>
      <c r="BN7" s="1">
        <v>3</v>
      </c>
      <c r="BO7" s="1">
        <v>75</v>
      </c>
      <c r="BP7" s="1">
        <v>3</v>
      </c>
      <c r="BQ7" s="1">
        <v>3</v>
      </c>
      <c r="BR7" s="1">
        <v>100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7</v>
      </c>
      <c r="BZ7" s="1">
        <v>2</v>
      </c>
      <c r="CA7" s="1">
        <v>1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6.2921047999999988</v>
      </c>
      <c r="CL7" s="1">
        <v>2</v>
      </c>
    </row>
    <row r="8" spans="1:90" x14ac:dyDescent="0.25">
      <c r="A8" s="1" t="s">
        <v>65</v>
      </c>
      <c r="B8" s="1">
        <v>10.3</v>
      </c>
      <c r="C8" s="1">
        <v>3</v>
      </c>
      <c r="D8" s="1">
        <v>87</v>
      </c>
      <c r="E8" s="1">
        <v>0.67</v>
      </c>
      <c r="F8" s="1">
        <v>0.75</v>
      </c>
      <c r="G8" s="1">
        <v>0.6</v>
      </c>
      <c r="H8" s="1">
        <v>3</v>
      </c>
      <c r="I8" s="1">
        <v>2.67</v>
      </c>
      <c r="J8" s="1">
        <v>1.67</v>
      </c>
      <c r="K8" s="1">
        <v>2.33</v>
      </c>
      <c r="L8" s="1">
        <v>0.33</v>
      </c>
      <c r="M8" s="1">
        <v>0.67</v>
      </c>
      <c r="N8" s="1">
        <v>0</v>
      </c>
      <c r="O8" s="1">
        <v>0.46</v>
      </c>
      <c r="P8" s="1">
        <v>0.46</v>
      </c>
      <c r="Q8" s="1">
        <v>0.67</v>
      </c>
      <c r="R8" s="1">
        <v>0.67</v>
      </c>
      <c r="S8" s="1">
        <v>0</v>
      </c>
      <c r="T8" s="1">
        <v>0</v>
      </c>
      <c r="U8" s="1">
        <v>4.67</v>
      </c>
      <c r="V8" s="1">
        <v>3.33</v>
      </c>
      <c r="W8" s="1">
        <v>71</v>
      </c>
      <c r="X8" s="1">
        <v>0.67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0.1</v>
      </c>
      <c r="AF8" s="1">
        <v>0.33</v>
      </c>
      <c r="AG8" s="1">
        <v>0</v>
      </c>
      <c r="AH8" s="1">
        <v>0.33</v>
      </c>
      <c r="AI8" s="1">
        <v>0</v>
      </c>
      <c r="AJ8" s="1">
        <v>0.33</v>
      </c>
      <c r="AK8" s="1">
        <v>31.67</v>
      </c>
      <c r="AL8" s="1">
        <v>12.03</v>
      </c>
      <c r="AM8" s="1">
        <v>34.200000000000003</v>
      </c>
      <c r="AN8" s="1">
        <v>2.2000000000000002</v>
      </c>
      <c r="AO8" s="1">
        <v>5</v>
      </c>
      <c r="AP8" s="1">
        <v>4.67</v>
      </c>
      <c r="AQ8" s="1">
        <v>23.67</v>
      </c>
      <c r="AR8" s="1">
        <v>1</v>
      </c>
      <c r="AS8" s="1">
        <v>6.33</v>
      </c>
      <c r="AT8" s="1">
        <v>1.33</v>
      </c>
      <c r="AU8" s="1">
        <v>0</v>
      </c>
      <c r="AV8" s="1">
        <v>0</v>
      </c>
      <c r="AX8" s="1">
        <v>2</v>
      </c>
      <c r="AY8" s="1">
        <v>1.67</v>
      </c>
      <c r="AZ8" s="1">
        <v>0</v>
      </c>
      <c r="BA8" s="1">
        <v>0</v>
      </c>
      <c r="BB8" s="1">
        <v>1.67</v>
      </c>
      <c r="BC8" s="1">
        <v>16.670000000000002</v>
      </c>
      <c r="BD8" s="1">
        <v>10.67</v>
      </c>
      <c r="BE8" s="1">
        <v>4.67</v>
      </c>
      <c r="BF8" s="1">
        <v>0</v>
      </c>
      <c r="BG8" s="1">
        <v>3.67</v>
      </c>
      <c r="BH8" s="1">
        <v>2</v>
      </c>
      <c r="BI8" s="1">
        <v>1.63</v>
      </c>
      <c r="BJ8" s="1">
        <v>10.67</v>
      </c>
      <c r="BK8" s="1">
        <v>8.33</v>
      </c>
      <c r="BL8" s="1">
        <v>78</v>
      </c>
      <c r="BM8" s="1">
        <v>8.33</v>
      </c>
      <c r="BN8" s="1">
        <v>5.67</v>
      </c>
      <c r="BO8" s="1">
        <v>68</v>
      </c>
      <c r="BP8" s="1">
        <v>4.67</v>
      </c>
      <c r="BQ8" s="1">
        <v>3.33</v>
      </c>
      <c r="BR8" s="1">
        <v>71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1.33</v>
      </c>
      <c r="BY8" s="1">
        <v>21.33</v>
      </c>
      <c r="BZ8" s="1">
        <v>3.67</v>
      </c>
      <c r="CA8" s="1">
        <v>0.33</v>
      </c>
      <c r="CB8" s="1">
        <v>2.33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3.6113614999999992</v>
      </c>
      <c r="CL8" s="1">
        <v>2</v>
      </c>
    </row>
    <row r="9" spans="1:90" x14ac:dyDescent="0.25">
      <c r="A9" s="1" t="s">
        <v>66</v>
      </c>
      <c r="B9" s="1">
        <v>6.6</v>
      </c>
      <c r="C9" s="1">
        <v>3</v>
      </c>
      <c r="D9" s="1">
        <v>90</v>
      </c>
      <c r="E9" s="1">
        <v>0.4</v>
      </c>
      <c r="F9" s="1">
        <v>0.33</v>
      </c>
      <c r="G9" s="1">
        <v>0.4</v>
      </c>
      <c r="H9" s="1">
        <v>1</v>
      </c>
      <c r="I9" s="1">
        <v>2.33</v>
      </c>
      <c r="J9" s="1">
        <v>1</v>
      </c>
      <c r="K9" s="1">
        <v>1.67</v>
      </c>
      <c r="L9" s="1">
        <v>0.67</v>
      </c>
      <c r="M9" s="1">
        <v>0.33</v>
      </c>
      <c r="N9" s="1">
        <v>0.33</v>
      </c>
      <c r="O9" s="1">
        <v>0.28999999999999998</v>
      </c>
      <c r="P9" s="1">
        <v>0.28999999999999998</v>
      </c>
      <c r="Q9" s="1">
        <v>0.33</v>
      </c>
      <c r="R9" s="1">
        <v>0.33</v>
      </c>
      <c r="S9" s="1">
        <v>0</v>
      </c>
      <c r="T9" s="1">
        <v>0</v>
      </c>
      <c r="U9" s="1">
        <v>12.33</v>
      </c>
      <c r="V9" s="1">
        <v>5.33</v>
      </c>
      <c r="W9" s="1">
        <v>43</v>
      </c>
      <c r="X9" s="1">
        <v>0.33</v>
      </c>
      <c r="Y9" s="1">
        <v>0</v>
      </c>
      <c r="Z9" s="1">
        <v>0</v>
      </c>
      <c r="AA9" s="1">
        <v>0</v>
      </c>
      <c r="AB9" s="1">
        <v>0</v>
      </c>
      <c r="AC9" s="1">
        <v>0.67</v>
      </c>
      <c r="AD9" s="1">
        <v>0</v>
      </c>
      <c r="AE9" s="1">
        <v>0.1</v>
      </c>
      <c r="AF9" s="1">
        <v>0</v>
      </c>
      <c r="AG9" s="1">
        <v>0</v>
      </c>
      <c r="AH9" s="1">
        <v>0.33</v>
      </c>
      <c r="AI9" s="1">
        <v>0</v>
      </c>
      <c r="AJ9" s="1">
        <v>0.67</v>
      </c>
      <c r="AK9" s="1">
        <v>34.33</v>
      </c>
      <c r="AL9" s="1">
        <v>10.77</v>
      </c>
      <c r="AM9" s="1">
        <v>13.87</v>
      </c>
      <c r="AN9" s="1">
        <v>1.5</v>
      </c>
      <c r="AO9" s="1">
        <v>3.8</v>
      </c>
      <c r="AP9" s="1">
        <v>2.33</v>
      </c>
      <c r="AQ9" s="1">
        <v>10.33</v>
      </c>
      <c r="AR9" s="1">
        <v>0.33</v>
      </c>
      <c r="AS9" s="1">
        <v>3.33</v>
      </c>
      <c r="AT9" s="1">
        <v>0.33</v>
      </c>
      <c r="AU9" s="1">
        <v>0.67</v>
      </c>
      <c r="AV9" s="1">
        <v>0.33</v>
      </c>
      <c r="AW9" s="1">
        <v>49</v>
      </c>
      <c r="AX9" s="1">
        <v>3.67</v>
      </c>
      <c r="AY9" s="1">
        <v>0.67</v>
      </c>
      <c r="AZ9" s="1">
        <v>0</v>
      </c>
      <c r="BA9" s="1">
        <v>0</v>
      </c>
      <c r="BB9" s="1">
        <v>0.67</v>
      </c>
      <c r="BC9" s="1">
        <v>12</v>
      </c>
      <c r="BD9" s="1">
        <v>7.67</v>
      </c>
      <c r="BE9" s="1">
        <v>3.67</v>
      </c>
      <c r="BF9" s="1">
        <v>1.33</v>
      </c>
      <c r="BG9" s="1">
        <v>2.67</v>
      </c>
      <c r="BH9" s="1">
        <v>0.33</v>
      </c>
      <c r="BI9" s="1">
        <v>0.8</v>
      </c>
      <c r="BJ9" s="1">
        <v>20</v>
      </c>
      <c r="BK9" s="1">
        <v>10.33</v>
      </c>
      <c r="BL9" s="1">
        <v>52</v>
      </c>
      <c r="BM9" s="1">
        <v>17.670000000000002</v>
      </c>
      <c r="BN9" s="1">
        <v>8</v>
      </c>
      <c r="BO9" s="1">
        <v>45</v>
      </c>
      <c r="BP9" s="1">
        <v>12.33</v>
      </c>
      <c r="BQ9" s="1">
        <v>5.33</v>
      </c>
      <c r="BR9" s="1">
        <v>43</v>
      </c>
      <c r="BS9" s="1">
        <v>0.67</v>
      </c>
      <c r="BT9" s="1">
        <v>0.33</v>
      </c>
      <c r="BU9" s="1">
        <v>3</v>
      </c>
      <c r="BV9" s="1">
        <v>0</v>
      </c>
      <c r="BW9" s="1">
        <v>0</v>
      </c>
      <c r="BX9" s="1">
        <v>0.67</v>
      </c>
      <c r="BY9" s="1">
        <v>33.67</v>
      </c>
      <c r="BZ9" s="1">
        <v>4.33</v>
      </c>
      <c r="CA9" s="1">
        <v>4.33</v>
      </c>
      <c r="CB9" s="1">
        <v>2.33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6.0616040000000018</v>
      </c>
      <c r="CL9" s="1">
        <v>2</v>
      </c>
    </row>
    <row r="10" spans="1:90" x14ac:dyDescent="0.25">
      <c r="A10" s="1" t="s">
        <v>71</v>
      </c>
      <c r="B10" s="1">
        <v>7.4</v>
      </c>
      <c r="C10" s="1">
        <v>3</v>
      </c>
      <c r="D10" s="1">
        <v>89.67</v>
      </c>
      <c r="E10" s="1">
        <v>0.3</v>
      </c>
      <c r="F10" s="1">
        <v>0.28999999999999998</v>
      </c>
      <c r="G10" s="1">
        <v>0.6</v>
      </c>
      <c r="H10" s="1">
        <v>2</v>
      </c>
      <c r="I10" s="1">
        <v>2.67</v>
      </c>
      <c r="J10" s="1">
        <v>0.33</v>
      </c>
      <c r="K10" s="1">
        <v>1.33</v>
      </c>
      <c r="L10" s="1">
        <v>1.33</v>
      </c>
      <c r="M10" s="1">
        <v>0.33</v>
      </c>
      <c r="N10" s="1">
        <v>0.33</v>
      </c>
      <c r="O10" s="1">
        <v>0.2</v>
      </c>
      <c r="P10" s="1">
        <v>0.2</v>
      </c>
      <c r="Q10" s="1">
        <v>0.33</v>
      </c>
      <c r="R10" s="1">
        <v>0.33</v>
      </c>
      <c r="S10" s="1">
        <v>0</v>
      </c>
      <c r="T10" s="1">
        <v>0</v>
      </c>
      <c r="U10" s="1">
        <v>9</v>
      </c>
      <c r="V10" s="1">
        <v>5.67</v>
      </c>
      <c r="W10" s="1">
        <v>63</v>
      </c>
      <c r="X10" s="1">
        <v>1.33</v>
      </c>
      <c r="Y10" s="1">
        <v>0.33</v>
      </c>
      <c r="Z10" s="1">
        <v>25</v>
      </c>
      <c r="AA10" s="1">
        <v>0</v>
      </c>
      <c r="AB10" s="1">
        <v>0</v>
      </c>
      <c r="AC10" s="1">
        <v>2</v>
      </c>
      <c r="AD10" s="1">
        <v>0.67</v>
      </c>
      <c r="AE10" s="1">
        <v>0.38</v>
      </c>
      <c r="AF10" s="1">
        <v>0.33</v>
      </c>
      <c r="AG10" s="1">
        <v>0</v>
      </c>
      <c r="AH10" s="1">
        <v>0.67</v>
      </c>
      <c r="AI10" s="1">
        <v>0</v>
      </c>
      <c r="AJ10" s="1">
        <v>0.33</v>
      </c>
      <c r="AK10" s="1">
        <v>31</v>
      </c>
      <c r="AL10" s="1">
        <v>24.2</v>
      </c>
      <c r="AM10" s="1">
        <v>26.73</v>
      </c>
      <c r="AN10" s="1">
        <v>2</v>
      </c>
      <c r="AO10" s="1">
        <v>3.9</v>
      </c>
      <c r="AP10" s="1">
        <v>2.33</v>
      </c>
      <c r="AQ10" s="1">
        <v>13.33</v>
      </c>
      <c r="AR10" s="1">
        <v>1</v>
      </c>
      <c r="AS10" s="1">
        <v>4.67</v>
      </c>
      <c r="AT10" s="1">
        <v>1</v>
      </c>
      <c r="AU10" s="1">
        <v>1</v>
      </c>
      <c r="AV10" s="1">
        <v>0.33</v>
      </c>
      <c r="AW10" s="1">
        <v>33</v>
      </c>
      <c r="AX10" s="1">
        <v>5</v>
      </c>
      <c r="AY10" s="1">
        <v>2</v>
      </c>
      <c r="AZ10" s="1">
        <v>0.67</v>
      </c>
      <c r="BA10" s="1">
        <v>0</v>
      </c>
      <c r="BB10" s="1">
        <v>2.67</v>
      </c>
      <c r="BC10" s="1">
        <v>12.33</v>
      </c>
      <c r="BD10" s="1">
        <v>5.67</v>
      </c>
      <c r="BE10" s="1">
        <v>3.33</v>
      </c>
      <c r="BF10" s="1">
        <v>1.67</v>
      </c>
      <c r="BG10" s="1">
        <v>1.33</v>
      </c>
      <c r="BH10" s="1">
        <v>0.67</v>
      </c>
      <c r="BI10" s="1">
        <v>0.91</v>
      </c>
      <c r="BJ10" s="1">
        <v>15.33</v>
      </c>
      <c r="BK10" s="1">
        <v>10</v>
      </c>
      <c r="BL10" s="1">
        <v>65</v>
      </c>
      <c r="BM10" s="1">
        <v>13.33</v>
      </c>
      <c r="BN10" s="1">
        <v>8</v>
      </c>
      <c r="BO10" s="1">
        <v>60</v>
      </c>
      <c r="BP10" s="1">
        <v>9</v>
      </c>
      <c r="BQ10" s="1">
        <v>5.67</v>
      </c>
      <c r="BR10" s="1">
        <v>63</v>
      </c>
      <c r="BS10" s="1">
        <v>0.33</v>
      </c>
      <c r="BT10" s="1">
        <v>0.33</v>
      </c>
      <c r="BU10" s="1">
        <v>3</v>
      </c>
      <c r="BV10" s="1">
        <v>0</v>
      </c>
      <c r="BW10" s="1">
        <v>1</v>
      </c>
      <c r="BX10" s="1">
        <v>1.33</v>
      </c>
      <c r="BY10" s="1">
        <v>44</v>
      </c>
      <c r="BZ10" s="1">
        <v>4</v>
      </c>
      <c r="CA10" s="1">
        <v>1.33</v>
      </c>
      <c r="CB10" s="1">
        <v>2.33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3.8038455999999981</v>
      </c>
      <c r="CL10" s="1">
        <v>2</v>
      </c>
    </row>
    <row r="11" spans="1:90" x14ac:dyDescent="0.25">
      <c r="A11" s="1" t="s">
        <v>72</v>
      </c>
      <c r="B11" s="1">
        <v>5.8</v>
      </c>
      <c r="C11" s="1">
        <v>3</v>
      </c>
      <c r="D11" s="1">
        <v>75.67</v>
      </c>
      <c r="E11" s="1">
        <v>0.61</v>
      </c>
      <c r="F11" s="1">
        <v>1</v>
      </c>
      <c r="G11" s="1">
        <v>0.6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  <c r="M11" s="1">
        <v>1</v>
      </c>
      <c r="N11" s="1">
        <v>0.33</v>
      </c>
      <c r="O11" s="1">
        <v>0.28999999999999998</v>
      </c>
      <c r="P11" s="1">
        <v>0.54</v>
      </c>
      <c r="Q11" s="1">
        <v>0.33</v>
      </c>
      <c r="R11" s="1">
        <v>0.33</v>
      </c>
      <c r="S11" s="1">
        <v>0</v>
      </c>
      <c r="T11" s="1">
        <v>0</v>
      </c>
      <c r="U11" s="1">
        <v>2.67</v>
      </c>
      <c r="V11" s="1">
        <v>1.67</v>
      </c>
      <c r="W11" s="1">
        <v>63</v>
      </c>
      <c r="X11" s="1">
        <v>0.67</v>
      </c>
      <c r="Y11" s="1">
        <v>0</v>
      </c>
      <c r="Z11" s="1">
        <v>0</v>
      </c>
      <c r="AA11" s="1">
        <v>0</v>
      </c>
      <c r="AB11" s="1">
        <v>0</v>
      </c>
      <c r="AC11" s="1">
        <v>0.33</v>
      </c>
      <c r="AD11" s="1">
        <v>0</v>
      </c>
      <c r="AE11" s="1">
        <v>0.05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17.670000000000002</v>
      </c>
      <c r="AL11" s="1">
        <v>4.5999999999999996</v>
      </c>
      <c r="AM11" s="1">
        <v>14</v>
      </c>
      <c r="AN11" s="1">
        <v>2.2999999999999998</v>
      </c>
      <c r="AO11" s="1">
        <v>5.5</v>
      </c>
      <c r="AP11" s="1">
        <v>2.33</v>
      </c>
      <c r="AQ11" s="1">
        <v>10.33</v>
      </c>
      <c r="AR11" s="1">
        <v>0.33</v>
      </c>
      <c r="AS11" s="1">
        <v>3.67</v>
      </c>
      <c r="AT11" s="1">
        <v>2.67</v>
      </c>
      <c r="AU11" s="1">
        <v>0.67</v>
      </c>
      <c r="AV11" s="1">
        <v>0</v>
      </c>
      <c r="AW11" s="1">
        <v>0</v>
      </c>
      <c r="AX11" s="1">
        <v>1.33</v>
      </c>
      <c r="AY11" s="1">
        <v>0.33</v>
      </c>
      <c r="AZ11" s="1">
        <v>0</v>
      </c>
      <c r="BA11" s="1">
        <v>0.33</v>
      </c>
      <c r="BB11" s="1">
        <v>0.67</v>
      </c>
      <c r="BC11" s="1">
        <v>14.67</v>
      </c>
      <c r="BD11" s="1">
        <v>9</v>
      </c>
      <c r="BE11" s="1">
        <v>5</v>
      </c>
      <c r="BF11" s="1">
        <v>0</v>
      </c>
      <c r="BG11" s="1">
        <v>1</v>
      </c>
      <c r="BH11" s="1">
        <v>2.67</v>
      </c>
      <c r="BI11" s="1">
        <v>1.82</v>
      </c>
      <c r="BJ11" s="1">
        <v>12.67</v>
      </c>
      <c r="BK11" s="1">
        <v>9.67</v>
      </c>
      <c r="BL11" s="1">
        <v>76</v>
      </c>
      <c r="BM11" s="1">
        <v>6.33</v>
      </c>
      <c r="BN11" s="1">
        <v>4</v>
      </c>
      <c r="BO11" s="1">
        <v>63</v>
      </c>
      <c r="BP11" s="1">
        <v>2.67</v>
      </c>
      <c r="BQ11" s="1">
        <v>1.67</v>
      </c>
      <c r="BR11" s="1">
        <v>63</v>
      </c>
      <c r="BS11" s="1">
        <v>0</v>
      </c>
      <c r="BT11" s="1">
        <v>0</v>
      </c>
      <c r="BU11" s="1">
        <v>3</v>
      </c>
      <c r="BV11" s="1">
        <v>0</v>
      </c>
      <c r="BW11" s="1">
        <v>3</v>
      </c>
      <c r="BX11" s="1">
        <v>0</v>
      </c>
      <c r="BY11" s="1">
        <v>19</v>
      </c>
      <c r="BZ11" s="1">
        <v>1.33</v>
      </c>
      <c r="CA11" s="1">
        <v>0</v>
      </c>
      <c r="CB11" s="1">
        <v>0.33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0.33</v>
      </c>
      <c r="CJ11" s="1">
        <v>0.33</v>
      </c>
      <c r="CK11" s="1">
        <f t="shared" si="0"/>
        <v>3.8149982000000024</v>
      </c>
      <c r="CL11" s="1">
        <v>2</v>
      </c>
    </row>
    <row r="12" spans="1:90" x14ac:dyDescent="0.25">
      <c r="A12" s="1" t="s">
        <v>73</v>
      </c>
      <c r="B12" s="1">
        <v>6.5</v>
      </c>
      <c r="C12" s="1">
        <v>3</v>
      </c>
      <c r="D12" s="1">
        <v>75</v>
      </c>
      <c r="E12" s="1">
        <v>0.34</v>
      </c>
      <c r="F12" s="1">
        <v>0.5</v>
      </c>
      <c r="G12" s="1">
        <v>0.5</v>
      </c>
      <c r="H12" s="1">
        <v>2</v>
      </c>
      <c r="I12" s="1">
        <v>2.33</v>
      </c>
      <c r="J12" s="1">
        <v>1</v>
      </c>
      <c r="K12" s="1">
        <v>2</v>
      </c>
      <c r="L12" s="1">
        <v>0.33</v>
      </c>
      <c r="M12" s="1">
        <v>0.67</v>
      </c>
      <c r="N12" s="1">
        <v>0.33</v>
      </c>
      <c r="O12" s="1">
        <v>0.39</v>
      </c>
      <c r="P12" s="1">
        <v>0.39</v>
      </c>
      <c r="Q12" s="1">
        <v>0.67</v>
      </c>
      <c r="R12" s="1">
        <v>0.67</v>
      </c>
      <c r="S12" s="1">
        <v>0</v>
      </c>
      <c r="T12" s="1">
        <v>0</v>
      </c>
      <c r="U12" s="1">
        <v>8</v>
      </c>
      <c r="V12" s="1">
        <v>5</v>
      </c>
      <c r="W12" s="1">
        <v>63</v>
      </c>
      <c r="X12" s="1">
        <v>0</v>
      </c>
      <c r="Y12" s="1">
        <v>0</v>
      </c>
      <c r="AA12" s="1">
        <v>0</v>
      </c>
      <c r="AB12" s="1">
        <v>0</v>
      </c>
      <c r="AC12" s="1">
        <v>1.33</v>
      </c>
      <c r="AD12" s="1">
        <v>0</v>
      </c>
      <c r="AE12" s="1">
        <v>0.12</v>
      </c>
      <c r="AF12" s="1">
        <v>0</v>
      </c>
      <c r="AG12" s="1">
        <v>0</v>
      </c>
      <c r="AH12" s="1">
        <v>0.33</v>
      </c>
      <c r="AI12" s="1">
        <v>0</v>
      </c>
      <c r="AJ12" s="1">
        <v>0</v>
      </c>
      <c r="AK12" s="1">
        <v>36</v>
      </c>
      <c r="AL12" s="1">
        <v>17.7</v>
      </c>
      <c r="AM12" s="1">
        <v>25.87</v>
      </c>
      <c r="AN12" s="1">
        <v>1.9</v>
      </c>
      <c r="AO12" s="1">
        <v>4.2</v>
      </c>
      <c r="AP12" s="1">
        <v>4</v>
      </c>
      <c r="AQ12" s="1">
        <v>20</v>
      </c>
      <c r="AR12" s="1">
        <v>0.33</v>
      </c>
      <c r="AS12" s="1">
        <v>4.33</v>
      </c>
      <c r="AT12" s="1">
        <v>1</v>
      </c>
      <c r="AU12" s="1">
        <v>1</v>
      </c>
      <c r="AV12" s="1">
        <v>0.67</v>
      </c>
      <c r="AW12" s="1">
        <v>67</v>
      </c>
      <c r="AX12" s="1">
        <v>2.67</v>
      </c>
      <c r="AY12" s="1">
        <v>0</v>
      </c>
      <c r="AZ12" s="1">
        <v>0</v>
      </c>
      <c r="BA12" s="1">
        <v>0.33</v>
      </c>
      <c r="BB12" s="1">
        <v>0.33</v>
      </c>
      <c r="BC12" s="1">
        <v>12.67</v>
      </c>
      <c r="BD12" s="1">
        <v>7.67</v>
      </c>
      <c r="BE12" s="1">
        <v>3</v>
      </c>
      <c r="BF12" s="1">
        <v>0</v>
      </c>
      <c r="BG12" s="1">
        <v>2.67</v>
      </c>
      <c r="BH12" s="1">
        <v>1.33</v>
      </c>
      <c r="BI12" s="1">
        <v>1.1399999999999999</v>
      </c>
      <c r="BJ12" s="1">
        <v>16.670000000000002</v>
      </c>
      <c r="BK12" s="1">
        <v>13</v>
      </c>
      <c r="BL12" s="1">
        <v>78</v>
      </c>
      <c r="BM12" s="1">
        <v>10.67</v>
      </c>
      <c r="BN12" s="1">
        <v>7.33</v>
      </c>
      <c r="BO12" s="1">
        <v>69</v>
      </c>
      <c r="BP12" s="1">
        <v>8</v>
      </c>
      <c r="BQ12" s="1">
        <v>5</v>
      </c>
      <c r="BR12" s="1">
        <v>63</v>
      </c>
      <c r="BS12" s="1">
        <v>0.67</v>
      </c>
      <c r="BT12" s="1">
        <v>0</v>
      </c>
      <c r="BU12" s="1">
        <v>3</v>
      </c>
      <c r="BV12" s="1">
        <v>0</v>
      </c>
      <c r="BW12" s="1">
        <v>1</v>
      </c>
      <c r="BX12" s="1">
        <v>1</v>
      </c>
      <c r="BY12" s="1">
        <v>28.33</v>
      </c>
      <c r="BZ12" s="1">
        <v>4.33</v>
      </c>
      <c r="CA12" s="1">
        <v>0.33</v>
      </c>
      <c r="CB12" s="1">
        <v>1.33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4.0677575000000008</v>
      </c>
      <c r="CL12" s="1">
        <v>2</v>
      </c>
    </row>
    <row r="13" spans="1:90" x14ac:dyDescent="0.25">
      <c r="A13" s="1" t="s">
        <v>79</v>
      </c>
      <c r="B13" s="1">
        <v>12.3</v>
      </c>
      <c r="C13" s="1">
        <v>2</v>
      </c>
      <c r="D13" s="1">
        <v>54</v>
      </c>
      <c r="E13" s="1">
        <v>0.24</v>
      </c>
      <c r="F13" s="1">
        <v>0</v>
      </c>
      <c r="G13" s="1">
        <v>0.4</v>
      </c>
      <c r="H13" s="1">
        <v>0</v>
      </c>
      <c r="I13" s="1">
        <v>1</v>
      </c>
      <c r="J13" s="1">
        <v>1</v>
      </c>
      <c r="K13" s="1">
        <v>1</v>
      </c>
      <c r="L13" s="1">
        <v>0</v>
      </c>
      <c r="M13" s="1">
        <v>0.5</v>
      </c>
      <c r="N13" s="1">
        <v>0</v>
      </c>
      <c r="O13" s="1">
        <v>0.32</v>
      </c>
      <c r="P13" s="1">
        <v>0.32</v>
      </c>
      <c r="Q13" s="1">
        <v>0</v>
      </c>
      <c r="R13" s="1">
        <v>0</v>
      </c>
      <c r="S13" s="1">
        <v>0</v>
      </c>
      <c r="T13" s="1">
        <v>0</v>
      </c>
      <c r="U13" s="1">
        <v>9.5</v>
      </c>
      <c r="V13" s="1">
        <v>6.5</v>
      </c>
      <c r="W13" s="1">
        <v>68</v>
      </c>
      <c r="X13" s="1">
        <v>0.5</v>
      </c>
      <c r="Y13" s="1">
        <v>0</v>
      </c>
      <c r="Z13" s="1">
        <v>0</v>
      </c>
      <c r="AA13" s="1">
        <v>0</v>
      </c>
      <c r="AB13" s="1">
        <v>0</v>
      </c>
      <c r="AC13" s="1">
        <v>1.5</v>
      </c>
      <c r="AD13" s="1">
        <v>0</v>
      </c>
      <c r="AE13" s="1">
        <v>0.1</v>
      </c>
      <c r="AF13" s="1">
        <v>0</v>
      </c>
      <c r="AG13" s="1">
        <v>0</v>
      </c>
      <c r="AH13" s="1">
        <v>1</v>
      </c>
      <c r="AI13" s="1">
        <v>0</v>
      </c>
      <c r="AJ13" s="1">
        <v>0.5</v>
      </c>
      <c r="AK13" s="1">
        <v>23</v>
      </c>
      <c r="AL13" s="1">
        <v>18.100000000000001</v>
      </c>
      <c r="AM13" s="1">
        <v>7.8</v>
      </c>
      <c r="AN13" s="1">
        <v>1.6</v>
      </c>
      <c r="AO13" s="1">
        <v>3</v>
      </c>
      <c r="AP13" s="1">
        <v>-0.5</v>
      </c>
      <c r="AQ13" s="1">
        <v>-0.5</v>
      </c>
      <c r="AR13" s="1">
        <v>0</v>
      </c>
      <c r="AS13" s="1">
        <v>0.5</v>
      </c>
      <c r="AT13" s="1">
        <v>0</v>
      </c>
      <c r="AU13" s="1">
        <v>0.5</v>
      </c>
      <c r="AV13" s="1">
        <v>0</v>
      </c>
      <c r="AW13" s="1">
        <v>0</v>
      </c>
      <c r="AX13" s="1">
        <v>0.5</v>
      </c>
      <c r="AY13" s="1">
        <v>0.5</v>
      </c>
      <c r="AZ13" s="1">
        <v>0</v>
      </c>
      <c r="BA13" s="1">
        <v>0</v>
      </c>
      <c r="BB13" s="1">
        <v>0.5</v>
      </c>
      <c r="BC13" s="1">
        <v>17</v>
      </c>
      <c r="BD13" s="1">
        <v>10</v>
      </c>
      <c r="BE13" s="1">
        <v>4</v>
      </c>
      <c r="BF13" s="1">
        <v>1</v>
      </c>
      <c r="BG13" s="1">
        <v>2</v>
      </c>
      <c r="BH13" s="1">
        <v>0.5</v>
      </c>
      <c r="BI13" s="1">
        <v>1.08</v>
      </c>
      <c r="BJ13" s="1">
        <v>17.5</v>
      </c>
      <c r="BK13" s="1">
        <v>13.5</v>
      </c>
      <c r="BL13" s="1">
        <v>77</v>
      </c>
      <c r="BM13" s="1">
        <v>16</v>
      </c>
      <c r="BN13" s="1">
        <v>11.5</v>
      </c>
      <c r="BO13" s="1">
        <v>72</v>
      </c>
      <c r="BP13" s="1">
        <v>9.5</v>
      </c>
      <c r="BQ13" s="1">
        <v>6.5</v>
      </c>
      <c r="BR13" s="1">
        <v>68</v>
      </c>
      <c r="BS13" s="1">
        <v>0</v>
      </c>
      <c r="BT13" s="1">
        <v>0</v>
      </c>
      <c r="BU13" s="1">
        <v>1</v>
      </c>
      <c r="BV13" s="1">
        <v>1</v>
      </c>
      <c r="BW13" s="1">
        <v>0</v>
      </c>
      <c r="BX13" s="1">
        <v>0.5</v>
      </c>
      <c r="BY13" s="1">
        <v>26</v>
      </c>
      <c r="BZ13" s="1">
        <v>4</v>
      </c>
      <c r="CA13" s="1">
        <v>1.5</v>
      </c>
      <c r="CB13" s="1">
        <v>2.5</v>
      </c>
      <c r="CC13" s="1">
        <v>0.5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4.2853612000000005</v>
      </c>
      <c r="CL13" s="1">
        <v>2</v>
      </c>
    </row>
    <row r="14" spans="1:90" x14ac:dyDescent="0.25">
      <c r="A14" s="1" t="s">
        <v>80</v>
      </c>
      <c r="B14" s="1">
        <v>5.8</v>
      </c>
      <c r="C14" s="1">
        <v>3</v>
      </c>
      <c r="D14" s="1">
        <v>12.67</v>
      </c>
      <c r="E14" s="1">
        <v>0.08</v>
      </c>
      <c r="F14" s="1">
        <v>0</v>
      </c>
      <c r="G14" s="1">
        <v>0.1</v>
      </c>
      <c r="H14" s="1">
        <v>0</v>
      </c>
      <c r="I14" s="1">
        <v>0.33</v>
      </c>
      <c r="J14" s="1">
        <v>0.33</v>
      </c>
      <c r="K14" s="1">
        <v>0.33</v>
      </c>
      <c r="L14" s="1">
        <v>0</v>
      </c>
      <c r="M14" s="1">
        <v>0</v>
      </c>
      <c r="N14" s="1">
        <v>0.33</v>
      </c>
      <c r="O14" s="1">
        <v>0.06</v>
      </c>
      <c r="P14" s="1">
        <v>0.06</v>
      </c>
      <c r="Q14" s="1">
        <v>0</v>
      </c>
      <c r="R14" s="1">
        <v>0</v>
      </c>
      <c r="S14" s="1">
        <v>0</v>
      </c>
      <c r="T14" s="1">
        <v>0</v>
      </c>
      <c r="U14" s="1">
        <v>2.33</v>
      </c>
      <c r="V14" s="1">
        <v>2</v>
      </c>
      <c r="W14" s="1">
        <v>86</v>
      </c>
      <c r="X14" s="1">
        <v>0</v>
      </c>
      <c r="Y14" s="1">
        <v>0</v>
      </c>
      <c r="AA14" s="1">
        <v>0</v>
      </c>
      <c r="AB14" s="1">
        <v>0</v>
      </c>
      <c r="AC14" s="1">
        <v>0.33</v>
      </c>
      <c r="AD14" s="1">
        <v>0</v>
      </c>
      <c r="AE14" s="1">
        <v>0.03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8.33</v>
      </c>
      <c r="AL14" s="1">
        <v>4.0999999999999996</v>
      </c>
      <c r="AM14" s="1">
        <v>3.13</v>
      </c>
      <c r="AN14" s="1">
        <v>0.3</v>
      </c>
      <c r="AO14" s="1">
        <v>2.4</v>
      </c>
      <c r="AP14" s="1">
        <v>3</v>
      </c>
      <c r="AQ14" s="1">
        <v>3</v>
      </c>
      <c r="AR14" s="1">
        <v>0</v>
      </c>
      <c r="AS14" s="1">
        <v>1</v>
      </c>
      <c r="AT14" s="1">
        <v>0.67</v>
      </c>
      <c r="AU14" s="1">
        <v>0</v>
      </c>
      <c r="AV14" s="1">
        <v>0</v>
      </c>
      <c r="AX14" s="1">
        <v>1</v>
      </c>
      <c r="AY14" s="1">
        <v>0.33</v>
      </c>
      <c r="AZ14" s="1">
        <v>0</v>
      </c>
      <c r="BA14" s="1">
        <v>0.33</v>
      </c>
      <c r="BB14" s="1">
        <v>0.67</v>
      </c>
      <c r="BC14" s="1">
        <v>16.670000000000002</v>
      </c>
      <c r="BD14" s="1">
        <v>10</v>
      </c>
      <c r="BE14" s="1">
        <v>5.67</v>
      </c>
      <c r="BF14" s="1">
        <v>1.67</v>
      </c>
      <c r="BG14" s="1">
        <v>2.67</v>
      </c>
      <c r="BH14" s="1">
        <v>3.67</v>
      </c>
      <c r="BI14" s="1">
        <v>2.5499999999999998</v>
      </c>
      <c r="BJ14" s="1">
        <v>5</v>
      </c>
      <c r="BK14" s="1">
        <v>4.67</v>
      </c>
      <c r="BL14" s="1">
        <v>93</v>
      </c>
      <c r="BM14" s="1">
        <v>4.33</v>
      </c>
      <c r="BN14" s="1">
        <v>4</v>
      </c>
      <c r="BO14" s="1">
        <v>92</v>
      </c>
      <c r="BP14" s="1">
        <v>2.33</v>
      </c>
      <c r="BQ14" s="1">
        <v>2</v>
      </c>
      <c r="BR14" s="1">
        <v>86</v>
      </c>
      <c r="BS14" s="1">
        <v>0</v>
      </c>
      <c r="BT14" s="1">
        <v>0</v>
      </c>
      <c r="BU14" s="1">
        <v>0</v>
      </c>
      <c r="BV14" s="1">
        <v>3</v>
      </c>
      <c r="BW14" s="1">
        <v>0</v>
      </c>
      <c r="BX14" s="1">
        <v>0.33</v>
      </c>
      <c r="BY14" s="1">
        <v>9</v>
      </c>
      <c r="BZ14" s="1">
        <v>1.67</v>
      </c>
      <c r="CA14" s="1">
        <v>0.33</v>
      </c>
      <c r="CB14" s="1">
        <v>0.33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4.5370710999999968</v>
      </c>
      <c r="CL14" s="1">
        <v>2</v>
      </c>
    </row>
    <row r="15" spans="1:90" x14ac:dyDescent="0.25">
      <c r="A15" s="1" t="s">
        <v>82</v>
      </c>
      <c r="B15" s="1">
        <v>8.5</v>
      </c>
      <c r="C15" s="1">
        <v>3</v>
      </c>
      <c r="D15" s="1">
        <v>57</v>
      </c>
      <c r="E15" s="1">
        <v>0.22</v>
      </c>
      <c r="F15" s="1">
        <v>0.4</v>
      </c>
      <c r="G15" s="1">
        <v>0.6</v>
      </c>
      <c r="H15" s="1">
        <v>4</v>
      </c>
      <c r="I15" s="1">
        <v>0.67</v>
      </c>
      <c r="J15" s="1">
        <v>0.33</v>
      </c>
      <c r="K15" s="1">
        <v>0.67</v>
      </c>
      <c r="L15" s="1">
        <v>0</v>
      </c>
      <c r="M15" s="1">
        <v>0.33</v>
      </c>
      <c r="N15" s="1">
        <v>0</v>
      </c>
      <c r="O15" s="1">
        <v>0.18</v>
      </c>
      <c r="P15" s="1">
        <v>0.18</v>
      </c>
      <c r="Q15" s="1">
        <v>0.33</v>
      </c>
      <c r="R15" s="1">
        <v>0.33</v>
      </c>
      <c r="S15" s="1">
        <v>0</v>
      </c>
      <c r="T15" s="1">
        <v>0</v>
      </c>
      <c r="U15" s="1">
        <v>15.67</v>
      </c>
      <c r="V15" s="1">
        <v>14.33</v>
      </c>
      <c r="W15" s="1">
        <v>91</v>
      </c>
      <c r="X15" s="1">
        <v>2.33</v>
      </c>
      <c r="Y15" s="1">
        <v>1</v>
      </c>
      <c r="Z15" s="1">
        <v>43</v>
      </c>
      <c r="AA15" s="1">
        <v>0</v>
      </c>
      <c r="AB15" s="1">
        <v>0</v>
      </c>
      <c r="AC15" s="1">
        <v>2.67</v>
      </c>
      <c r="AD15" s="1">
        <v>0.67</v>
      </c>
      <c r="AE15" s="1">
        <v>0.38</v>
      </c>
      <c r="AF15" s="1">
        <v>1</v>
      </c>
      <c r="AG15" s="1">
        <v>0</v>
      </c>
      <c r="AH15" s="1">
        <v>0</v>
      </c>
      <c r="AI15" s="1">
        <v>0</v>
      </c>
      <c r="AJ15" s="1">
        <v>0.67</v>
      </c>
      <c r="AK15" s="1">
        <v>19.670000000000002</v>
      </c>
      <c r="AL15" s="1">
        <v>38.93</v>
      </c>
      <c r="AM15" s="1">
        <v>34.200000000000003</v>
      </c>
      <c r="AN15" s="1">
        <v>1.9</v>
      </c>
      <c r="AO15" s="1">
        <v>4.4000000000000004</v>
      </c>
      <c r="AP15" s="1">
        <v>15</v>
      </c>
      <c r="AQ15" s="1">
        <v>32</v>
      </c>
      <c r="AR15" s="1">
        <v>2</v>
      </c>
      <c r="AS15" s="1">
        <v>8</v>
      </c>
      <c r="AT15" s="1">
        <v>0</v>
      </c>
      <c r="AU15" s="1">
        <v>0.33</v>
      </c>
      <c r="AV15" s="1">
        <v>0.33</v>
      </c>
      <c r="AW15" s="1">
        <v>100</v>
      </c>
      <c r="AX15" s="1">
        <v>3</v>
      </c>
      <c r="AY15" s="1">
        <v>0</v>
      </c>
      <c r="AZ15" s="1">
        <v>0</v>
      </c>
      <c r="BA15" s="1">
        <v>0.33</v>
      </c>
      <c r="BB15" s="1">
        <v>0.33</v>
      </c>
      <c r="BC15" s="1">
        <v>5</v>
      </c>
      <c r="BD15" s="1">
        <v>2.33</v>
      </c>
      <c r="BE15" s="1">
        <v>0.67</v>
      </c>
      <c r="BF15" s="1">
        <v>1.33</v>
      </c>
      <c r="BG15" s="1">
        <v>0.33</v>
      </c>
      <c r="BH15" s="1">
        <v>0.33</v>
      </c>
      <c r="BI15" s="1">
        <v>0.28999999999999998</v>
      </c>
      <c r="BJ15" s="1">
        <v>34.67</v>
      </c>
      <c r="BK15" s="1">
        <v>32.33</v>
      </c>
      <c r="BL15" s="1">
        <v>93</v>
      </c>
      <c r="BM15" s="1">
        <v>29.67</v>
      </c>
      <c r="BN15" s="1">
        <v>26</v>
      </c>
      <c r="BO15" s="1">
        <v>88</v>
      </c>
      <c r="BP15" s="1">
        <v>15.67</v>
      </c>
      <c r="BQ15" s="1">
        <v>14.33</v>
      </c>
      <c r="BR15" s="1">
        <v>91</v>
      </c>
      <c r="BS15" s="1">
        <v>0.33</v>
      </c>
      <c r="BT15" s="1">
        <v>0.33</v>
      </c>
      <c r="BU15" s="1">
        <v>2</v>
      </c>
      <c r="BV15" s="1">
        <v>1</v>
      </c>
      <c r="BW15" s="1">
        <v>1</v>
      </c>
      <c r="BX15" s="1">
        <v>0.67</v>
      </c>
      <c r="BY15" s="1">
        <v>44.67</v>
      </c>
      <c r="BZ15" s="1">
        <v>4.33</v>
      </c>
      <c r="CA15" s="1">
        <v>1.33</v>
      </c>
      <c r="CB15" s="1">
        <v>3.33</v>
      </c>
      <c r="CC15" s="1">
        <v>0.33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5.1016329999999996</v>
      </c>
      <c r="CL15" s="1">
        <v>2</v>
      </c>
    </row>
    <row r="16" spans="1:90" x14ac:dyDescent="0.25">
      <c r="A16" s="1" t="s">
        <v>83</v>
      </c>
      <c r="B16" s="1">
        <v>7.7</v>
      </c>
      <c r="C16" s="1">
        <v>3</v>
      </c>
      <c r="D16" s="1">
        <v>89.67</v>
      </c>
      <c r="E16" s="1">
        <v>0.46</v>
      </c>
      <c r="F16" s="1">
        <v>0.6</v>
      </c>
      <c r="G16" s="1">
        <v>0.5</v>
      </c>
      <c r="H16" s="1">
        <v>3</v>
      </c>
      <c r="I16" s="1">
        <v>1.33</v>
      </c>
      <c r="J16" s="1">
        <v>1</v>
      </c>
      <c r="K16" s="1">
        <v>1.33</v>
      </c>
      <c r="L16" s="1">
        <v>0</v>
      </c>
      <c r="M16" s="1">
        <v>0.33</v>
      </c>
      <c r="N16" s="1">
        <v>0.33</v>
      </c>
      <c r="O16" s="1">
        <v>0.12</v>
      </c>
      <c r="P16" s="1">
        <v>0.38</v>
      </c>
      <c r="Q16" s="1">
        <v>0.67</v>
      </c>
      <c r="R16" s="1">
        <v>0.67</v>
      </c>
      <c r="S16" s="1">
        <v>0</v>
      </c>
      <c r="T16" s="1">
        <v>0</v>
      </c>
      <c r="U16" s="1">
        <v>7</v>
      </c>
      <c r="V16" s="1">
        <v>3</v>
      </c>
      <c r="W16" s="1">
        <v>43</v>
      </c>
      <c r="X16" s="1">
        <v>0.33</v>
      </c>
      <c r="Y16" s="1">
        <v>0</v>
      </c>
      <c r="Z16" s="1">
        <v>0</v>
      </c>
      <c r="AA16" s="1">
        <v>0</v>
      </c>
      <c r="AB16" s="1">
        <v>0</v>
      </c>
      <c r="AC16" s="1">
        <v>0.33</v>
      </c>
      <c r="AD16" s="1">
        <v>0</v>
      </c>
      <c r="AE16" s="1">
        <v>7.0000000000000007E-2</v>
      </c>
      <c r="AF16" s="1">
        <v>0.33</v>
      </c>
      <c r="AG16" s="1">
        <v>0</v>
      </c>
      <c r="AH16" s="1">
        <v>0.33</v>
      </c>
      <c r="AI16" s="1">
        <v>0</v>
      </c>
      <c r="AJ16" s="1">
        <v>0.33</v>
      </c>
      <c r="AK16" s="1">
        <v>28</v>
      </c>
      <c r="AL16" s="1">
        <v>5.2</v>
      </c>
      <c r="AM16" s="1">
        <v>29.67</v>
      </c>
      <c r="AN16" s="1">
        <v>1.7</v>
      </c>
      <c r="AO16" s="1">
        <v>4.3</v>
      </c>
      <c r="AP16" s="1">
        <v>6</v>
      </c>
      <c r="AQ16" s="1">
        <v>25</v>
      </c>
      <c r="AR16" s="1">
        <v>1</v>
      </c>
      <c r="AS16" s="1">
        <v>6.33</v>
      </c>
      <c r="AT16" s="1">
        <v>1.33</v>
      </c>
      <c r="AU16" s="1">
        <v>0.67</v>
      </c>
      <c r="AV16" s="1">
        <v>0.67</v>
      </c>
      <c r="AW16" s="1">
        <v>100</v>
      </c>
      <c r="AX16" s="1">
        <v>2</v>
      </c>
      <c r="AY16" s="1">
        <v>0.33</v>
      </c>
      <c r="AZ16" s="1">
        <v>0</v>
      </c>
      <c r="BA16" s="1">
        <v>0</v>
      </c>
      <c r="BB16" s="1">
        <v>0.33</v>
      </c>
      <c r="BC16" s="1">
        <v>10.67</v>
      </c>
      <c r="BD16" s="1">
        <v>7.67</v>
      </c>
      <c r="BE16" s="1">
        <v>3.33</v>
      </c>
      <c r="BF16" s="1">
        <v>0.67</v>
      </c>
      <c r="BG16" s="1">
        <v>2</v>
      </c>
      <c r="BH16" s="1">
        <v>1.33</v>
      </c>
      <c r="BI16" s="1">
        <v>1.06</v>
      </c>
      <c r="BJ16" s="1">
        <v>12</v>
      </c>
      <c r="BK16" s="1">
        <v>6.33</v>
      </c>
      <c r="BL16" s="1">
        <v>53</v>
      </c>
      <c r="BM16" s="1">
        <v>10.33</v>
      </c>
      <c r="BN16" s="1">
        <v>4.67</v>
      </c>
      <c r="BO16" s="1">
        <v>45</v>
      </c>
      <c r="BP16" s="1">
        <v>7</v>
      </c>
      <c r="BQ16" s="1">
        <v>3</v>
      </c>
      <c r="BR16" s="1">
        <v>43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1</v>
      </c>
      <c r="BY16" s="1">
        <v>22.67</v>
      </c>
      <c r="BZ16" s="1">
        <v>5.33</v>
      </c>
      <c r="CA16" s="1">
        <v>2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0.33</v>
      </c>
      <c r="CJ16" s="1">
        <v>0.33</v>
      </c>
      <c r="CK16" s="1">
        <f t="shared" si="0"/>
        <v>6.2888967999999998</v>
      </c>
      <c r="CL16" s="1">
        <v>2</v>
      </c>
    </row>
    <row r="17" spans="1:90" x14ac:dyDescent="0.25">
      <c r="A17" s="1" t="s">
        <v>96</v>
      </c>
      <c r="B17" s="1">
        <v>6.1</v>
      </c>
      <c r="C17" s="1">
        <v>3</v>
      </c>
      <c r="D17" s="1">
        <v>71</v>
      </c>
      <c r="E17" s="1">
        <v>0.27</v>
      </c>
      <c r="F17" s="1">
        <v>0.5</v>
      </c>
      <c r="G17" s="1">
        <v>0.2</v>
      </c>
      <c r="H17" s="1">
        <v>1</v>
      </c>
      <c r="I17" s="1">
        <v>1.33</v>
      </c>
      <c r="J17" s="1">
        <v>0</v>
      </c>
      <c r="K17" s="1">
        <v>1</v>
      </c>
      <c r="L17" s="1">
        <v>0.33</v>
      </c>
      <c r="M17" s="1">
        <v>0</v>
      </c>
      <c r="N17" s="1">
        <v>0.67</v>
      </c>
      <c r="O17" s="1">
        <v>0.02</v>
      </c>
      <c r="P17" s="1">
        <v>0.02</v>
      </c>
      <c r="Q17" s="1">
        <v>0</v>
      </c>
      <c r="R17" s="1">
        <v>0</v>
      </c>
      <c r="S17" s="1">
        <v>0</v>
      </c>
      <c r="T17" s="1">
        <v>0</v>
      </c>
      <c r="U17" s="1">
        <v>8</v>
      </c>
      <c r="V17" s="1">
        <v>5.67</v>
      </c>
      <c r="W17" s="1">
        <v>71</v>
      </c>
      <c r="X17" s="1">
        <v>0</v>
      </c>
      <c r="Y17" s="1">
        <v>0</v>
      </c>
      <c r="AA17" s="1">
        <v>0</v>
      </c>
      <c r="AB17" s="1">
        <v>0</v>
      </c>
      <c r="AC17" s="1">
        <v>1</v>
      </c>
      <c r="AD17" s="1">
        <v>0.33</v>
      </c>
      <c r="AE17" s="1">
        <v>0.18</v>
      </c>
      <c r="AF17" s="1">
        <v>0.33</v>
      </c>
      <c r="AG17" s="1">
        <v>0</v>
      </c>
      <c r="AH17" s="1">
        <v>0.33</v>
      </c>
      <c r="AI17" s="1">
        <v>0</v>
      </c>
      <c r="AJ17" s="1">
        <v>0.33</v>
      </c>
      <c r="AK17" s="1">
        <v>10.67</v>
      </c>
      <c r="AL17" s="1">
        <v>12.23</v>
      </c>
      <c r="AM17" s="1">
        <v>13</v>
      </c>
      <c r="AN17" s="1">
        <v>0.6</v>
      </c>
      <c r="AO17" s="1">
        <v>2.6</v>
      </c>
      <c r="AP17" s="1">
        <v>4.33</v>
      </c>
      <c r="AQ17" s="1">
        <v>7.33</v>
      </c>
      <c r="AR17" s="1">
        <v>0</v>
      </c>
      <c r="AS17" s="1">
        <v>2.33</v>
      </c>
      <c r="AT17" s="1">
        <v>1</v>
      </c>
      <c r="AU17" s="1">
        <v>0</v>
      </c>
      <c r="AV17" s="1">
        <v>0</v>
      </c>
      <c r="AX17" s="1">
        <v>0.67</v>
      </c>
      <c r="AY17" s="1">
        <v>1.67</v>
      </c>
      <c r="AZ17" s="1">
        <v>0.67</v>
      </c>
      <c r="BA17" s="1">
        <v>0.33</v>
      </c>
      <c r="BB17" s="1">
        <v>2.67</v>
      </c>
      <c r="BC17" s="1">
        <v>13.67</v>
      </c>
      <c r="BD17" s="1">
        <v>7.67</v>
      </c>
      <c r="BE17" s="1">
        <v>4.33</v>
      </c>
      <c r="BF17" s="1">
        <v>1.33</v>
      </c>
      <c r="BG17" s="1">
        <v>1.67</v>
      </c>
      <c r="BH17" s="1">
        <v>1</v>
      </c>
      <c r="BI17" s="1">
        <v>1.21</v>
      </c>
      <c r="BJ17" s="1">
        <v>19</v>
      </c>
      <c r="BK17" s="1">
        <v>12.33</v>
      </c>
      <c r="BL17" s="1">
        <v>65</v>
      </c>
      <c r="BM17" s="1">
        <v>15</v>
      </c>
      <c r="BN17" s="1">
        <v>9.67</v>
      </c>
      <c r="BO17" s="1">
        <v>64</v>
      </c>
      <c r="BP17" s="1">
        <v>8</v>
      </c>
      <c r="BQ17" s="1">
        <v>5.67</v>
      </c>
      <c r="BR17" s="1">
        <v>71</v>
      </c>
      <c r="BS17" s="1">
        <v>0</v>
      </c>
      <c r="BT17" s="1">
        <v>0</v>
      </c>
      <c r="BU17" s="1">
        <v>2</v>
      </c>
      <c r="BV17" s="1">
        <v>1</v>
      </c>
      <c r="BW17" s="1">
        <v>0</v>
      </c>
      <c r="BX17" s="1">
        <v>0.33</v>
      </c>
      <c r="BY17" s="1">
        <v>28.67</v>
      </c>
      <c r="BZ17" s="1">
        <v>3</v>
      </c>
      <c r="CA17" s="1">
        <v>2.67</v>
      </c>
      <c r="CB17" s="1">
        <v>1</v>
      </c>
      <c r="CC17" s="1">
        <v>0.33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3.8922908000000005</v>
      </c>
      <c r="CL17" s="1">
        <v>2</v>
      </c>
    </row>
    <row r="18" spans="1:90" x14ac:dyDescent="0.25">
      <c r="A18" s="1" t="s">
        <v>97</v>
      </c>
      <c r="B18" s="1">
        <v>5.2</v>
      </c>
      <c r="C18" s="1">
        <v>3</v>
      </c>
      <c r="D18" s="1">
        <v>63</v>
      </c>
      <c r="E18" s="1">
        <v>0.19</v>
      </c>
      <c r="F18" s="1">
        <v>0</v>
      </c>
      <c r="G18" s="1">
        <v>0.2</v>
      </c>
      <c r="H18" s="1">
        <v>0</v>
      </c>
      <c r="I18" s="1">
        <v>0.67</v>
      </c>
      <c r="J18" s="1">
        <v>0.33</v>
      </c>
      <c r="K18" s="1">
        <v>0.67</v>
      </c>
      <c r="L18" s="1">
        <v>0</v>
      </c>
      <c r="M18" s="1">
        <v>0.33</v>
      </c>
      <c r="N18" s="1">
        <v>0</v>
      </c>
      <c r="O18" s="1">
        <v>0.15</v>
      </c>
      <c r="P18" s="1">
        <v>0.15</v>
      </c>
      <c r="Q18" s="1">
        <v>0</v>
      </c>
      <c r="R18" s="1">
        <v>0</v>
      </c>
      <c r="S18" s="1">
        <v>0</v>
      </c>
      <c r="T18" s="1">
        <v>0</v>
      </c>
      <c r="U18" s="1">
        <v>8.33</v>
      </c>
      <c r="V18" s="1">
        <v>6.33</v>
      </c>
      <c r="W18" s="1">
        <v>76</v>
      </c>
      <c r="X18" s="1">
        <v>0</v>
      </c>
      <c r="Y18" s="1">
        <v>0</v>
      </c>
      <c r="AA18" s="1">
        <v>0</v>
      </c>
      <c r="AB18" s="1">
        <v>0</v>
      </c>
      <c r="AC18" s="1">
        <v>1.67</v>
      </c>
      <c r="AD18" s="1">
        <v>0</v>
      </c>
      <c r="AE18" s="1">
        <v>0.08</v>
      </c>
      <c r="AF18" s="1">
        <v>0</v>
      </c>
      <c r="AG18" s="1">
        <v>0</v>
      </c>
      <c r="AH18" s="1">
        <v>0.33</v>
      </c>
      <c r="AI18" s="1">
        <v>0</v>
      </c>
      <c r="AJ18" s="1">
        <v>0.33</v>
      </c>
      <c r="AK18" s="1">
        <v>9</v>
      </c>
      <c r="AL18" s="1">
        <v>18.43</v>
      </c>
      <c r="AM18" s="1">
        <v>7.47</v>
      </c>
      <c r="AN18" s="1">
        <v>0.9</v>
      </c>
      <c r="AO18" s="1">
        <v>3.1</v>
      </c>
      <c r="AP18" s="1">
        <v>1</v>
      </c>
      <c r="AQ18" s="1">
        <v>1</v>
      </c>
      <c r="AR18" s="1">
        <v>0</v>
      </c>
      <c r="AS18" s="1">
        <v>1.33</v>
      </c>
      <c r="AT18" s="1">
        <v>1.33</v>
      </c>
      <c r="AU18" s="1">
        <v>1.33</v>
      </c>
      <c r="AV18" s="1">
        <v>0.33</v>
      </c>
      <c r="AW18" s="1">
        <v>25</v>
      </c>
      <c r="AX18" s="1">
        <v>3.67</v>
      </c>
      <c r="AY18" s="1">
        <v>0.33</v>
      </c>
      <c r="AZ18" s="1">
        <v>0.33</v>
      </c>
      <c r="BA18" s="1">
        <v>0.33</v>
      </c>
      <c r="BB18" s="1">
        <v>1</v>
      </c>
      <c r="BC18" s="1">
        <v>17.670000000000002</v>
      </c>
      <c r="BD18" s="1">
        <v>13.67</v>
      </c>
      <c r="BE18" s="1">
        <v>6.33</v>
      </c>
      <c r="BF18" s="1">
        <v>1.33</v>
      </c>
      <c r="BG18" s="1">
        <v>5</v>
      </c>
      <c r="BH18" s="1">
        <v>2.67</v>
      </c>
      <c r="BI18" s="1">
        <v>2.06</v>
      </c>
      <c r="BJ18" s="1">
        <v>13.67</v>
      </c>
      <c r="BK18" s="1">
        <v>9.33</v>
      </c>
      <c r="BL18" s="1">
        <v>68</v>
      </c>
      <c r="BM18" s="1">
        <v>11</v>
      </c>
      <c r="BN18" s="1">
        <v>7.67</v>
      </c>
      <c r="BO18" s="1">
        <v>70</v>
      </c>
      <c r="BP18" s="1">
        <v>8.33</v>
      </c>
      <c r="BQ18" s="1">
        <v>6.33</v>
      </c>
      <c r="BR18" s="1">
        <v>76</v>
      </c>
      <c r="BS18" s="1">
        <v>0</v>
      </c>
      <c r="BT18" s="1">
        <v>0</v>
      </c>
      <c r="BU18" s="1">
        <v>2</v>
      </c>
      <c r="BV18" s="1">
        <v>1</v>
      </c>
      <c r="BW18" s="1">
        <v>1</v>
      </c>
      <c r="BX18" s="1">
        <v>0.33</v>
      </c>
      <c r="BY18" s="1">
        <v>27.33</v>
      </c>
      <c r="BZ18" s="1">
        <v>1.67</v>
      </c>
      <c r="CA18" s="1">
        <v>3</v>
      </c>
      <c r="CB18" s="1">
        <v>1.33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3.4449110000000007</v>
      </c>
      <c r="CL18" s="1">
        <v>2</v>
      </c>
    </row>
    <row r="19" spans="1:90" x14ac:dyDescent="0.25">
      <c r="A19" s="1" t="s">
        <v>98</v>
      </c>
      <c r="B19" s="1">
        <v>7.7</v>
      </c>
      <c r="C19" s="1">
        <v>3</v>
      </c>
      <c r="D19" s="1">
        <v>85.67</v>
      </c>
      <c r="E19" s="1">
        <v>0.52</v>
      </c>
      <c r="F19" s="1">
        <v>0.5</v>
      </c>
      <c r="G19" s="1">
        <v>0.6</v>
      </c>
      <c r="H19" s="1">
        <v>2</v>
      </c>
      <c r="I19" s="1">
        <v>2.33</v>
      </c>
      <c r="J19" s="1">
        <v>0.33</v>
      </c>
      <c r="K19" s="1">
        <v>2.33</v>
      </c>
      <c r="L19" s="1">
        <v>0</v>
      </c>
      <c r="M19" s="1">
        <v>0.67</v>
      </c>
      <c r="N19" s="1">
        <v>0.33</v>
      </c>
      <c r="O19" s="1">
        <v>0.33</v>
      </c>
      <c r="P19" s="1">
        <v>0.33</v>
      </c>
      <c r="Q19" s="1">
        <v>0.33</v>
      </c>
      <c r="R19" s="1">
        <v>0.33</v>
      </c>
      <c r="S19" s="1">
        <v>0</v>
      </c>
      <c r="T19" s="1">
        <v>0</v>
      </c>
      <c r="U19" s="1">
        <v>7.33</v>
      </c>
      <c r="V19" s="1">
        <v>4.67</v>
      </c>
      <c r="W19" s="1">
        <v>64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0.67</v>
      </c>
      <c r="AD19" s="1">
        <v>0.33</v>
      </c>
      <c r="AE19" s="1">
        <v>0.25</v>
      </c>
      <c r="AF19" s="1">
        <v>0.33</v>
      </c>
      <c r="AG19" s="1">
        <v>0</v>
      </c>
      <c r="AH19" s="1">
        <v>0.33</v>
      </c>
      <c r="AI19" s="1">
        <v>0</v>
      </c>
      <c r="AJ19" s="1">
        <v>0</v>
      </c>
      <c r="AK19" s="1">
        <v>49.67</v>
      </c>
      <c r="AL19" s="1">
        <v>8.8000000000000007</v>
      </c>
      <c r="AM19" s="1">
        <v>17.670000000000002</v>
      </c>
      <c r="AN19" s="1">
        <v>2.1</v>
      </c>
      <c r="AO19" s="1">
        <v>4.9000000000000004</v>
      </c>
      <c r="AP19" s="1">
        <v>3.33</v>
      </c>
      <c r="AQ19" s="1">
        <v>14.33</v>
      </c>
      <c r="AR19" s="1">
        <v>0.67</v>
      </c>
      <c r="AS19" s="1">
        <v>4.67</v>
      </c>
      <c r="AT19" s="1">
        <v>2.67</v>
      </c>
      <c r="AU19" s="1">
        <v>0</v>
      </c>
      <c r="AV19" s="1">
        <v>0</v>
      </c>
      <c r="AX19" s="1">
        <v>2</v>
      </c>
      <c r="AY19" s="1">
        <v>0.67</v>
      </c>
      <c r="AZ19" s="1">
        <v>0</v>
      </c>
      <c r="BA19" s="1">
        <v>0.33</v>
      </c>
      <c r="BB19" s="1">
        <v>1</v>
      </c>
      <c r="BC19" s="1">
        <v>15</v>
      </c>
      <c r="BD19" s="1">
        <v>10</v>
      </c>
      <c r="BE19" s="1">
        <v>6.33</v>
      </c>
      <c r="BF19" s="1">
        <v>0</v>
      </c>
      <c r="BG19" s="1">
        <v>2</v>
      </c>
      <c r="BH19" s="1">
        <v>2.33</v>
      </c>
      <c r="BI19" s="1">
        <v>1.93</v>
      </c>
      <c r="BJ19" s="1">
        <v>16.670000000000002</v>
      </c>
      <c r="BK19" s="1">
        <v>12.33</v>
      </c>
      <c r="BL19" s="1">
        <v>74</v>
      </c>
      <c r="BM19" s="1">
        <v>10.67</v>
      </c>
      <c r="BN19" s="1">
        <v>6.33</v>
      </c>
      <c r="BO19" s="1">
        <v>59</v>
      </c>
      <c r="BP19" s="1">
        <v>7.33</v>
      </c>
      <c r="BQ19" s="1">
        <v>4.67</v>
      </c>
      <c r="BR19" s="1">
        <v>64</v>
      </c>
      <c r="BS19" s="1">
        <v>0.33</v>
      </c>
      <c r="BT19" s="1">
        <v>0</v>
      </c>
      <c r="BU19" s="1">
        <v>3</v>
      </c>
      <c r="BV19" s="1">
        <v>0</v>
      </c>
      <c r="BW19" s="1">
        <v>1</v>
      </c>
      <c r="BX19" s="1">
        <v>0.67</v>
      </c>
      <c r="BY19" s="1">
        <v>30</v>
      </c>
      <c r="BZ19" s="1">
        <v>5.67</v>
      </c>
      <c r="CA19" s="1">
        <v>1</v>
      </c>
      <c r="CB19" s="1">
        <v>0.67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3.6189518000000005</v>
      </c>
      <c r="CL19" s="1">
        <v>2</v>
      </c>
    </row>
    <row r="20" spans="1:90" x14ac:dyDescent="0.25">
      <c r="A20" s="1" t="s">
        <v>99</v>
      </c>
      <c r="B20" s="1">
        <v>5.8</v>
      </c>
      <c r="C20" s="1">
        <v>3</v>
      </c>
      <c r="D20" s="1">
        <v>67.33</v>
      </c>
      <c r="E20" s="1">
        <v>0.15</v>
      </c>
      <c r="F20" s="1">
        <v>0</v>
      </c>
      <c r="G20" s="1">
        <v>0.1</v>
      </c>
      <c r="H20" s="1">
        <v>0</v>
      </c>
      <c r="I20" s="1">
        <v>1</v>
      </c>
      <c r="J20" s="1">
        <v>0.33</v>
      </c>
      <c r="K20" s="1">
        <v>1</v>
      </c>
      <c r="L20" s="1">
        <v>0</v>
      </c>
      <c r="M20" s="1">
        <v>0</v>
      </c>
      <c r="N20" s="1">
        <v>0.33</v>
      </c>
      <c r="O20" s="1">
        <v>7.0000000000000007E-2</v>
      </c>
      <c r="P20" s="1">
        <v>7.0000000000000007E-2</v>
      </c>
      <c r="Q20" s="1">
        <v>0</v>
      </c>
      <c r="R20" s="1">
        <v>0</v>
      </c>
      <c r="S20" s="1">
        <v>0</v>
      </c>
      <c r="T20" s="1">
        <v>0</v>
      </c>
      <c r="U20" s="1">
        <v>5.67</v>
      </c>
      <c r="V20" s="1">
        <v>4.33</v>
      </c>
      <c r="W20" s="1">
        <v>76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0.33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14.33</v>
      </c>
      <c r="AL20" s="1">
        <v>4.5</v>
      </c>
      <c r="AM20" s="1">
        <v>10.130000000000001</v>
      </c>
      <c r="AN20" s="1">
        <v>0.4</v>
      </c>
      <c r="AO20" s="1">
        <v>2.7</v>
      </c>
      <c r="AP20" s="1">
        <v>3.67</v>
      </c>
      <c r="AQ20" s="1">
        <v>3.67</v>
      </c>
      <c r="AR20" s="1">
        <v>0</v>
      </c>
      <c r="AS20" s="1">
        <v>1.67</v>
      </c>
      <c r="AT20" s="1">
        <v>1.67</v>
      </c>
      <c r="AU20" s="1">
        <v>2</v>
      </c>
      <c r="AV20" s="1">
        <v>0.67</v>
      </c>
      <c r="AW20" s="1">
        <v>34</v>
      </c>
      <c r="AX20" s="1">
        <v>4</v>
      </c>
      <c r="AY20" s="1">
        <v>1.33</v>
      </c>
      <c r="AZ20" s="1">
        <v>0</v>
      </c>
      <c r="BA20" s="1">
        <v>0.67</v>
      </c>
      <c r="BB20" s="1">
        <v>2</v>
      </c>
      <c r="BC20" s="1">
        <v>13.67</v>
      </c>
      <c r="BD20" s="1">
        <v>7.67</v>
      </c>
      <c r="BE20" s="1">
        <v>4.33</v>
      </c>
      <c r="BF20" s="1">
        <v>1.33</v>
      </c>
      <c r="BG20" s="1">
        <v>1.67</v>
      </c>
      <c r="BH20" s="1">
        <v>1</v>
      </c>
      <c r="BI20" s="1">
        <v>1.21</v>
      </c>
      <c r="BJ20" s="1">
        <v>19.670000000000002</v>
      </c>
      <c r="BK20" s="1">
        <v>17</v>
      </c>
      <c r="BL20" s="1">
        <v>86</v>
      </c>
      <c r="BM20" s="1">
        <v>10.33</v>
      </c>
      <c r="BN20" s="1">
        <v>7</v>
      </c>
      <c r="BO20" s="1">
        <v>68</v>
      </c>
      <c r="BP20" s="1">
        <v>5.67</v>
      </c>
      <c r="BQ20" s="1">
        <v>4.33</v>
      </c>
      <c r="BR20" s="1">
        <v>76</v>
      </c>
      <c r="BS20" s="1">
        <v>0.33</v>
      </c>
      <c r="BT20" s="1">
        <v>0.33</v>
      </c>
      <c r="BU20" s="1">
        <v>2</v>
      </c>
      <c r="BV20" s="1">
        <v>1</v>
      </c>
      <c r="BW20" s="1">
        <v>0</v>
      </c>
      <c r="BX20" s="1">
        <v>2.67</v>
      </c>
      <c r="BY20" s="1">
        <v>40.33</v>
      </c>
      <c r="BZ20" s="1">
        <v>1.67</v>
      </c>
      <c r="CA20" s="1">
        <v>2</v>
      </c>
      <c r="CB20" s="1">
        <v>1.67</v>
      </c>
      <c r="CC20" s="1">
        <v>0.33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3.2340429000000004</v>
      </c>
      <c r="CL20" s="1">
        <v>2</v>
      </c>
    </row>
    <row r="21" spans="1:90" x14ac:dyDescent="0.25">
      <c r="A21" s="1" t="s">
        <v>103</v>
      </c>
      <c r="B21" s="1">
        <v>5.7</v>
      </c>
      <c r="C21" s="1">
        <v>3</v>
      </c>
      <c r="D21" s="1">
        <v>90</v>
      </c>
      <c r="E21" s="1">
        <v>0.33</v>
      </c>
      <c r="F21" s="1">
        <v>0.5</v>
      </c>
      <c r="G21" s="1">
        <v>0.5</v>
      </c>
      <c r="H21" s="1">
        <v>2</v>
      </c>
      <c r="I21" s="1">
        <v>3.33</v>
      </c>
      <c r="J21" s="1">
        <v>1</v>
      </c>
      <c r="K21" s="1">
        <v>2</v>
      </c>
      <c r="L21" s="1">
        <v>1.33</v>
      </c>
      <c r="M21" s="1">
        <v>0.67</v>
      </c>
      <c r="N21" s="1">
        <v>0.33</v>
      </c>
      <c r="O21" s="1">
        <v>0.39</v>
      </c>
      <c r="P21" s="1">
        <v>0.39</v>
      </c>
      <c r="Q21" s="1">
        <v>0.33</v>
      </c>
      <c r="R21" s="1">
        <v>0.33</v>
      </c>
      <c r="S21" s="1">
        <v>0</v>
      </c>
      <c r="T21" s="1">
        <v>0</v>
      </c>
      <c r="U21" s="1">
        <v>8.33</v>
      </c>
      <c r="V21" s="1">
        <v>5.33</v>
      </c>
      <c r="W21" s="1">
        <v>64</v>
      </c>
      <c r="X21" s="1">
        <v>2.33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0.11</v>
      </c>
      <c r="AF21" s="1">
        <v>0.33</v>
      </c>
      <c r="AG21" s="1">
        <v>0</v>
      </c>
      <c r="AH21" s="1">
        <v>0</v>
      </c>
      <c r="AI21" s="1">
        <v>0</v>
      </c>
      <c r="AJ21" s="1">
        <v>0</v>
      </c>
      <c r="AK21" s="1">
        <v>38.67</v>
      </c>
      <c r="AL21" s="1">
        <v>12.5</v>
      </c>
      <c r="AM21" s="1">
        <v>13.6</v>
      </c>
      <c r="AN21" s="1">
        <v>1.9</v>
      </c>
      <c r="AO21" s="1">
        <v>4.9000000000000004</v>
      </c>
      <c r="AP21" s="1">
        <v>1.67</v>
      </c>
      <c r="AQ21" s="1">
        <v>12.67</v>
      </c>
      <c r="AR21" s="1">
        <v>0</v>
      </c>
      <c r="AS21" s="1">
        <v>4.33</v>
      </c>
      <c r="AT21" s="1">
        <v>2</v>
      </c>
      <c r="AU21" s="1">
        <v>0.67</v>
      </c>
      <c r="AV21" s="1">
        <v>0.33</v>
      </c>
      <c r="AW21" s="1">
        <v>49</v>
      </c>
      <c r="AX21" s="1">
        <v>1.33</v>
      </c>
      <c r="AY21" s="1">
        <v>0</v>
      </c>
      <c r="AZ21" s="1">
        <v>0</v>
      </c>
      <c r="BA21" s="1">
        <v>0</v>
      </c>
      <c r="BB21" s="1">
        <v>0</v>
      </c>
      <c r="BC21" s="1">
        <v>13</v>
      </c>
      <c r="BD21" s="1">
        <v>9.67</v>
      </c>
      <c r="BE21" s="1">
        <v>5</v>
      </c>
      <c r="BF21" s="1">
        <v>1.67</v>
      </c>
      <c r="BG21" s="1">
        <v>4</v>
      </c>
      <c r="BH21" s="1">
        <v>2.67</v>
      </c>
      <c r="BI21" s="1">
        <v>1.77</v>
      </c>
      <c r="BJ21" s="1">
        <v>15.33</v>
      </c>
      <c r="BK21" s="1">
        <v>12</v>
      </c>
      <c r="BL21" s="1">
        <v>78</v>
      </c>
      <c r="BM21" s="1">
        <v>14.33</v>
      </c>
      <c r="BN21" s="1">
        <v>8.67</v>
      </c>
      <c r="BO21" s="1">
        <v>61</v>
      </c>
      <c r="BP21" s="1">
        <v>8.33</v>
      </c>
      <c r="BQ21" s="1">
        <v>5.33</v>
      </c>
      <c r="BR21" s="1">
        <v>64</v>
      </c>
      <c r="BS21" s="1">
        <v>1</v>
      </c>
      <c r="BT21" s="1">
        <v>0.67</v>
      </c>
      <c r="BU21" s="1">
        <v>3</v>
      </c>
      <c r="BV21" s="1">
        <v>0</v>
      </c>
      <c r="BW21" s="1">
        <v>0</v>
      </c>
      <c r="BX21" s="1">
        <v>0.67</v>
      </c>
      <c r="BY21" s="1">
        <v>29.33</v>
      </c>
      <c r="BZ21" s="1">
        <v>4</v>
      </c>
      <c r="CA21" s="1">
        <v>0.33</v>
      </c>
      <c r="CB21" s="1">
        <v>3.33</v>
      </c>
      <c r="CC21" s="1">
        <v>0.33</v>
      </c>
      <c r="CD21" s="1">
        <v>0.33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5.8801968999999978</v>
      </c>
      <c r="CL21" s="1">
        <v>2</v>
      </c>
    </row>
    <row r="22" spans="1:90" x14ac:dyDescent="0.25">
      <c r="A22" s="1" t="s">
        <v>61</v>
      </c>
      <c r="B22" s="1">
        <v>8.6</v>
      </c>
      <c r="C22" s="1">
        <v>2</v>
      </c>
      <c r="D22" s="1">
        <v>45.5</v>
      </c>
      <c r="E22" s="1">
        <v>0.03</v>
      </c>
      <c r="F22" s="1">
        <v>0</v>
      </c>
      <c r="G22" s="1">
        <v>0.1</v>
      </c>
      <c r="H22" s="1">
        <v>0</v>
      </c>
      <c r="I22" s="1">
        <v>0.5</v>
      </c>
      <c r="J22" s="1">
        <v>0</v>
      </c>
      <c r="K22" s="1">
        <v>0.5</v>
      </c>
      <c r="L22" s="1">
        <v>0</v>
      </c>
      <c r="M22" s="1">
        <v>0</v>
      </c>
      <c r="N22" s="1">
        <v>0</v>
      </c>
      <c r="O22" s="1">
        <v>0.02</v>
      </c>
      <c r="P22" s="1">
        <v>0.02</v>
      </c>
      <c r="Q22" s="1">
        <v>0</v>
      </c>
      <c r="R22" s="1">
        <v>0</v>
      </c>
      <c r="S22" s="1">
        <v>0</v>
      </c>
      <c r="T22" s="1">
        <v>0</v>
      </c>
      <c r="U22" s="1">
        <v>6.5</v>
      </c>
      <c r="V22" s="1">
        <v>3.5</v>
      </c>
      <c r="W22" s="1">
        <v>54</v>
      </c>
      <c r="X22" s="1">
        <v>0</v>
      </c>
      <c r="Y22" s="1">
        <v>0</v>
      </c>
      <c r="AA22" s="1">
        <v>0</v>
      </c>
      <c r="AB22" s="1">
        <v>0</v>
      </c>
      <c r="AC22" s="1">
        <v>0.5</v>
      </c>
      <c r="AD22" s="1">
        <v>0</v>
      </c>
      <c r="AE22" s="1">
        <v>0.04</v>
      </c>
      <c r="AF22" s="1">
        <v>0</v>
      </c>
      <c r="AG22" s="1">
        <v>0</v>
      </c>
      <c r="AH22" s="1">
        <v>0</v>
      </c>
      <c r="AI22" s="1">
        <v>0</v>
      </c>
      <c r="AJ22" s="1">
        <v>0.5</v>
      </c>
      <c r="AK22" s="1">
        <v>13</v>
      </c>
      <c r="AL22" s="1">
        <v>6.4</v>
      </c>
      <c r="AM22" s="1">
        <v>0.6</v>
      </c>
      <c r="AN22" s="1">
        <v>0.2</v>
      </c>
      <c r="AO22" s="1">
        <v>2.1</v>
      </c>
      <c r="AP22" s="1">
        <v>4</v>
      </c>
      <c r="AQ22" s="1">
        <v>4</v>
      </c>
      <c r="AR22" s="1">
        <v>0</v>
      </c>
      <c r="AS22" s="1">
        <v>1.5</v>
      </c>
      <c r="AT22" s="1">
        <v>0</v>
      </c>
      <c r="AU22" s="1">
        <v>0</v>
      </c>
      <c r="AV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0</v>
      </c>
      <c r="BC22" s="1">
        <v>5</v>
      </c>
      <c r="BD22" s="1">
        <v>3.5</v>
      </c>
      <c r="BE22" s="1">
        <v>2</v>
      </c>
      <c r="BF22" s="1">
        <v>0</v>
      </c>
      <c r="BG22" s="1">
        <v>1</v>
      </c>
      <c r="BH22" s="1">
        <v>0.5</v>
      </c>
      <c r="BI22" s="1">
        <v>0.53</v>
      </c>
      <c r="BJ22" s="1">
        <v>10.5</v>
      </c>
      <c r="BK22" s="1">
        <v>6.5</v>
      </c>
      <c r="BL22" s="1">
        <v>62</v>
      </c>
      <c r="BM22" s="1">
        <v>9</v>
      </c>
      <c r="BN22" s="1">
        <v>5</v>
      </c>
      <c r="BO22" s="1">
        <v>56</v>
      </c>
      <c r="BP22" s="1">
        <v>6.5</v>
      </c>
      <c r="BQ22" s="1">
        <v>3.5</v>
      </c>
      <c r="BR22" s="1">
        <v>54</v>
      </c>
      <c r="BS22" s="1">
        <v>0.5</v>
      </c>
      <c r="BT22" s="1">
        <v>0</v>
      </c>
      <c r="BU22" s="1">
        <v>1</v>
      </c>
      <c r="BV22" s="1">
        <v>1</v>
      </c>
      <c r="BW22" s="1">
        <v>0</v>
      </c>
      <c r="BX22" s="1">
        <v>0.5</v>
      </c>
      <c r="BY22" s="1">
        <v>14.5</v>
      </c>
      <c r="BZ22" s="1">
        <v>6</v>
      </c>
      <c r="CA22" s="1">
        <v>0</v>
      </c>
      <c r="CB22" s="1">
        <v>0.5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5.6212976000000001</v>
      </c>
      <c r="CL22" s="1">
        <v>1</v>
      </c>
    </row>
    <row r="23" spans="1:90" x14ac:dyDescent="0.25">
      <c r="A23" s="1" t="s">
        <v>64</v>
      </c>
      <c r="B23" s="1">
        <v>5.2</v>
      </c>
      <c r="C23" s="1">
        <v>2</v>
      </c>
      <c r="D23" s="1">
        <v>8</v>
      </c>
      <c r="E23" s="1">
        <v>0.02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0.5</v>
      </c>
      <c r="L23" s="1">
        <v>0.5</v>
      </c>
      <c r="M23" s="1">
        <v>0</v>
      </c>
      <c r="N23" s="1">
        <v>0.5</v>
      </c>
      <c r="O23" s="1">
        <v>0.01</v>
      </c>
      <c r="P23" s="1">
        <v>0.01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100</v>
      </c>
      <c r="X23" s="1">
        <v>0.5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0.02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6</v>
      </c>
      <c r="AL23" s="1">
        <v>0.3</v>
      </c>
      <c r="AM23" s="1">
        <v>0.6</v>
      </c>
      <c r="AN23" s="1">
        <v>0.1</v>
      </c>
      <c r="AO23" s="1">
        <v>1.8</v>
      </c>
      <c r="AP23" s="1">
        <v>2</v>
      </c>
      <c r="AQ23" s="1">
        <v>2</v>
      </c>
      <c r="AR23" s="1">
        <v>0</v>
      </c>
      <c r="AS23" s="1">
        <v>1</v>
      </c>
      <c r="AT23" s="1">
        <v>0.5</v>
      </c>
      <c r="AU23" s="1">
        <v>0</v>
      </c>
      <c r="AV23" s="1">
        <v>0</v>
      </c>
      <c r="AX23" s="1">
        <v>0</v>
      </c>
      <c r="AY23" s="1">
        <v>0.5</v>
      </c>
      <c r="AZ23" s="1">
        <v>0</v>
      </c>
      <c r="BA23" s="1">
        <v>0</v>
      </c>
      <c r="BB23" s="1">
        <v>0.5</v>
      </c>
      <c r="BC23" s="1">
        <v>13</v>
      </c>
      <c r="BD23" s="1">
        <v>10.5</v>
      </c>
      <c r="BE23" s="1">
        <v>5</v>
      </c>
      <c r="BF23" s="1">
        <v>0.5</v>
      </c>
      <c r="BG23" s="1">
        <v>3.5</v>
      </c>
      <c r="BH23" s="1">
        <v>2.5</v>
      </c>
      <c r="BI23" s="1">
        <v>1.72</v>
      </c>
      <c r="BJ23" s="1">
        <v>1.5</v>
      </c>
      <c r="BK23" s="1">
        <v>1.5</v>
      </c>
      <c r="BL23" s="1">
        <v>100</v>
      </c>
      <c r="BM23" s="1">
        <v>1.5</v>
      </c>
      <c r="BN23" s="1">
        <v>1</v>
      </c>
      <c r="BO23" s="1">
        <v>67</v>
      </c>
      <c r="BP23" s="1">
        <v>1</v>
      </c>
      <c r="BQ23" s="1">
        <v>1</v>
      </c>
      <c r="BR23" s="1">
        <v>100</v>
      </c>
      <c r="BS23" s="1">
        <v>0</v>
      </c>
      <c r="BT23" s="1">
        <v>0</v>
      </c>
      <c r="BU23" s="1">
        <v>0</v>
      </c>
      <c r="BV23" s="1">
        <v>2</v>
      </c>
      <c r="BW23" s="1">
        <v>0</v>
      </c>
      <c r="BX23" s="1">
        <v>0</v>
      </c>
      <c r="BY23" s="1">
        <v>4.5</v>
      </c>
      <c r="BZ23" s="1">
        <v>0.5</v>
      </c>
      <c r="CA23" s="1">
        <v>0</v>
      </c>
      <c r="CB23" s="1">
        <v>0.5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4.0703753999999988</v>
      </c>
      <c r="CL23" s="1">
        <v>1</v>
      </c>
    </row>
    <row r="24" spans="1:90" x14ac:dyDescent="0.25">
      <c r="A24" s="1" t="s">
        <v>69</v>
      </c>
      <c r="B24" s="1">
        <v>5.2</v>
      </c>
      <c r="C24" s="1">
        <v>2</v>
      </c>
      <c r="D24" s="1">
        <v>42.5</v>
      </c>
      <c r="E24" s="1">
        <v>0.28999999999999998</v>
      </c>
      <c r="F24" s="1">
        <v>0</v>
      </c>
      <c r="G24" s="1">
        <v>0.3</v>
      </c>
      <c r="H24" s="1">
        <v>0</v>
      </c>
      <c r="I24" s="1">
        <v>1</v>
      </c>
      <c r="J24" s="1">
        <v>0.5</v>
      </c>
      <c r="K24" s="1">
        <v>1</v>
      </c>
      <c r="L24" s="1">
        <v>0</v>
      </c>
      <c r="M24" s="1">
        <v>0</v>
      </c>
      <c r="N24" s="1">
        <v>0</v>
      </c>
      <c r="O24" s="1">
        <v>0.1</v>
      </c>
      <c r="P24" s="1">
        <v>0.1</v>
      </c>
      <c r="Q24" s="1">
        <v>0</v>
      </c>
      <c r="R24" s="1">
        <v>0</v>
      </c>
      <c r="S24" s="1">
        <v>0</v>
      </c>
      <c r="T24" s="1">
        <v>0</v>
      </c>
      <c r="U24" s="1">
        <v>5</v>
      </c>
      <c r="V24" s="1">
        <v>4</v>
      </c>
      <c r="W24" s="1">
        <v>80</v>
      </c>
      <c r="X24" s="1">
        <v>0</v>
      </c>
      <c r="Y24" s="1">
        <v>0</v>
      </c>
      <c r="AA24" s="1">
        <v>0</v>
      </c>
      <c r="AB24" s="1">
        <v>0</v>
      </c>
      <c r="AC24" s="1">
        <v>0.5</v>
      </c>
      <c r="AD24" s="1">
        <v>0.5</v>
      </c>
      <c r="AE24" s="1">
        <v>0.24</v>
      </c>
      <c r="AF24" s="1">
        <v>0</v>
      </c>
      <c r="AG24" s="1">
        <v>0</v>
      </c>
      <c r="AH24" s="1">
        <v>0</v>
      </c>
      <c r="AI24" s="1">
        <v>0</v>
      </c>
      <c r="AJ24" s="1">
        <v>0.5</v>
      </c>
      <c r="AK24" s="1">
        <v>17.5</v>
      </c>
      <c r="AL24" s="1">
        <v>6.75</v>
      </c>
      <c r="AM24" s="1">
        <v>4.9000000000000004</v>
      </c>
      <c r="AN24" s="1">
        <v>1.1000000000000001</v>
      </c>
      <c r="AO24" s="1">
        <v>3.9</v>
      </c>
      <c r="AP24" s="1">
        <v>8.5</v>
      </c>
      <c r="AQ24" s="1">
        <v>8.5</v>
      </c>
      <c r="AR24" s="1">
        <v>0</v>
      </c>
      <c r="AS24" s="1">
        <v>1.5</v>
      </c>
      <c r="AT24" s="1">
        <v>0</v>
      </c>
      <c r="AU24" s="1">
        <v>1</v>
      </c>
      <c r="AV24" s="1">
        <v>1</v>
      </c>
      <c r="AW24" s="1">
        <v>100</v>
      </c>
      <c r="AX24" s="1">
        <v>2</v>
      </c>
      <c r="AY24" s="1">
        <v>0</v>
      </c>
      <c r="AZ24" s="1">
        <v>0</v>
      </c>
      <c r="BA24" s="1">
        <v>0</v>
      </c>
      <c r="BB24" s="1">
        <v>0</v>
      </c>
      <c r="BC24" s="1">
        <v>20.5</v>
      </c>
      <c r="BD24" s="1">
        <v>16</v>
      </c>
      <c r="BE24" s="1">
        <v>8.5</v>
      </c>
      <c r="BF24" s="1">
        <v>1.5</v>
      </c>
      <c r="BG24" s="1">
        <v>6.5</v>
      </c>
      <c r="BH24" s="1">
        <v>3</v>
      </c>
      <c r="BI24" s="1">
        <v>2.52</v>
      </c>
      <c r="BJ24" s="1">
        <v>8</v>
      </c>
      <c r="BK24" s="1">
        <v>6</v>
      </c>
      <c r="BL24" s="1">
        <v>75</v>
      </c>
      <c r="BM24" s="1">
        <v>7.5</v>
      </c>
      <c r="BN24" s="1">
        <v>5.5</v>
      </c>
      <c r="BO24" s="1">
        <v>73</v>
      </c>
      <c r="BP24" s="1">
        <v>5</v>
      </c>
      <c r="BQ24" s="1">
        <v>4</v>
      </c>
      <c r="BR24" s="1">
        <v>80</v>
      </c>
      <c r="BS24" s="1">
        <v>0</v>
      </c>
      <c r="BT24" s="1">
        <v>0</v>
      </c>
      <c r="BU24" s="1">
        <v>1</v>
      </c>
      <c r="BV24" s="1">
        <v>1</v>
      </c>
      <c r="BW24" s="1">
        <v>1</v>
      </c>
      <c r="BX24" s="1">
        <v>1</v>
      </c>
      <c r="BY24" s="1">
        <v>14.5</v>
      </c>
      <c r="BZ24" s="1">
        <v>1</v>
      </c>
      <c r="CA24" s="1">
        <v>2</v>
      </c>
      <c r="CB24" s="1">
        <v>0.5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5.5903381000000012</v>
      </c>
      <c r="CL24" s="1">
        <v>1</v>
      </c>
    </row>
    <row r="25" spans="1:90" x14ac:dyDescent="0.25">
      <c r="A25" s="1" t="s">
        <v>70</v>
      </c>
      <c r="B25" s="1">
        <v>6.2</v>
      </c>
      <c r="C25" s="1">
        <v>2</v>
      </c>
      <c r="D25" s="1">
        <v>59</v>
      </c>
      <c r="E25" s="1">
        <v>0.2</v>
      </c>
      <c r="F25" s="1">
        <v>0</v>
      </c>
      <c r="G25" s="1">
        <v>0.2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</v>
      </c>
      <c r="V25" s="1">
        <v>5</v>
      </c>
      <c r="W25" s="1">
        <v>71</v>
      </c>
      <c r="X25" s="1">
        <v>0.5</v>
      </c>
      <c r="Y25" s="1">
        <v>0.5</v>
      </c>
      <c r="Z25" s="1">
        <v>100</v>
      </c>
      <c r="AA25" s="1">
        <v>0</v>
      </c>
      <c r="AB25" s="1">
        <v>0</v>
      </c>
      <c r="AC25" s="1">
        <v>1</v>
      </c>
      <c r="AD25" s="1">
        <v>0.5</v>
      </c>
      <c r="AE25" s="1">
        <v>0.22</v>
      </c>
      <c r="AF25" s="1">
        <v>0</v>
      </c>
      <c r="AG25" s="1">
        <v>0</v>
      </c>
      <c r="AH25" s="1">
        <v>0.5</v>
      </c>
      <c r="AI25" s="1">
        <v>0</v>
      </c>
      <c r="AJ25" s="1">
        <v>0</v>
      </c>
      <c r="AK25" s="1">
        <v>1</v>
      </c>
      <c r="AL25" s="1">
        <v>13.65</v>
      </c>
      <c r="AM25" s="1">
        <v>6.5</v>
      </c>
      <c r="AN25" s="1">
        <v>0.7</v>
      </c>
      <c r="AO25" s="1">
        <v>2.6</v>
      </c>
      <c r="AP25" s="1">
        <v>9.5</v>
      </c>
      <c r="AQ25" s="1">
        <v>9.5</v>
      </c>
      <c r="AR25" s="1">
        <v>0</v>
      </c>
      <c r="AS25" s="1">
        <v>1</v>
      </c>
      <c r="AT25" s="1">
        <v>1</v>
      </c>
      <c r="AU25" s="1">
        <v>1.5</v>
      </c>
      <c r="AV25" s="1">
        <v>1</v>
      </c>
      <c r="AW25" s="1">
        <v>67</v>
      </c>
      <c r="AX25" s="1">
        <v>1.5</v>
      </c>
      <c r="AY25" s="1">
        <v>0</v>
      </c>
      <c r="AZ25" s="1">
        <v>0</v>
      </c>
      <c r="BA25" s="1">
        <v>0</v>
      </c>
      <c r="BB25" s="1">
        <v>0</v>
      </c>
      <c r="BC25" s="1">
        <v>14</v>
      </c>
      <c r="BD25" s="1">
        <v>10.5</v>
      </c>
      <c r="BE25" s="1">
        <v>5.5</v>
      </c>
      <c r="BF25" s="1">
        <v>0</v>
      </c>
      <c r="BG25" s="1">
        <v>1.5</v>
      </c>
      <c r="BH25" s="1">
        <v>2.5</v>
      </c>
      <c r="BI25" s="1">
        <v>1.76</v>
      </c>
      <c r="BJ25" s="1">
        <v>24</v>
      </c>
      <c r="BK25" s="1">
        <v>19.5</v>
      </c>
      <c r="BL25" s="1">
        <v>81</v>
      </c>
      <c r="BM25" s="1">
        <v>12.5</v>
      </c>
      <c r="BN25" s="1">
        <v>10</v>
      </c>
      <c r="BO25" s="1">
        <v>80</v>
      </c>
      <c r="BP25" s="1">
        <v>7</v>
      </c>
      <c r="BQ25" s="1">
        <v>5</v>
      </c>
      <c r="BR25" s="1">
        <v>71</v>
      </c>
      <c r="BS25" s="1">
        <v>0</v>
      </c>
      <c r="BT25" s="1">
        <v>0</v>
      </c>
      <c r="BU25" s="1">
        <v>2</v>
      </c>
      <c r="BV25" s="1">
        <v>0</v>
      </c>
      <c r="BW25" s="1">
        <v>2</v>
      </c>
      <c r="BX25" s="1">
        <v>1</v>
      </c>
      <c r="BY25" s="1">
        <v>29.5</v>
      </c>
      <c r="BZ25" s="1">
        <v>0.5</v>
      </c>
      <c r="CA25" s="1">
        <v>1</v>
      </c>
      <c r="CB25" s="1">
        <v>1.5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3.6724166000000005</v>
      </c>
      <c r="CL25" s="1">
        <v>1</v>
      </c>
    </row>
    <row r="26" spans="1:90" x14ac:dyDescent="0.25">
      <c r="A26" s="1" t="s">
        <v>75</v>
      </c>
      <c r="B26" s="1">
        <v>7.6</v>
      </c>
      <c r="C26" s="1">
        <v>3</v>
      </c>
      <c r="D26" s="1">
        <v>30.67</v>
      </c>
      <c r="E26" s="1">
        <v>0.12</v>
      </c>
      <c r="F26" s="1">
        <v>0</v>
      </c>
      <c r="G26" s="1">
        <v>0.2</v>
      </c>
      <c r="H26" s="1">
        <v>0</v>
      </c>
      <c r="I26" s="1">
        <v>0.33</v>
      </c>
      <c r="J26" s="1">
        <v>0.33</v>
      </c>
      <c r="K26" s="1">
        <v>0.33</v>
      </c>
      <c r="L26" s="1">
        <v>0</v>
      </c>
      <c r="M26" s="1">
        <v>0.33</v>
      </c>
      <c r="N26" s="1">
        <v>0.33</v>
      </c>
      <c r="O26" s="1">
        <v>0.16</v>
      </c>
      <c r="P26" s="1">
        <v>0.16</v>
      </c>
      <c r="Q26" s="1">
        <v>0</v>
      </c>
      <c r="R26" s="1">
        <v>0</v>
      </c>
      <c r="S26" s="1">
        <v>0</v>
      </c>
      <c r="T26" s="1">
        <v>0</v>
      </c>
      <c r="U26" s="1">
        <v>4.33</v>
      </c>
      <c r="V26" s="1">
        <v>2.67</v>
      </c>
      <c r="W26" s="1">
        <v>62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0.03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14</v>
      </c>
      <c r="AL26" s="1">
        <v>1.8</v>
      </c>
      <c r="AM26" s="1">
        <v>1.33</v>
      </c>
      <c r="AN26" s="1">
        <v>0.8</v>
      </c>
      <c r="AO26" s="1">
        <v>2.4</v>
      </c>
      <c r="AP26" s="1">
        <v>1.67</v>
      </c>
      <c r="AQ26" s="1">
        <v>1.67</v>
      </c>
      <c r="AR26" s="1">
        <v>0</v>
      </c>
      <c r="AS26" s="1">
        <v>1</v>
      </c>
      <c r="AT26" s="1">
        <v>0.33</v>
      </c>
      <c r="AU26" s="1">
        <v>0</v>
      </c>
      <c r="AV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11</v>
      </c>
      <c r="BD26" s="1">
        <v>5.33</v>
      </c>
      <c r="BE26" s="1">
        <v>4</v>
      </c>
      <c r="BF26" s="1">
        <v>1</v>
      </c>
      <c r="BG26" s="1">
        <v>1</v>
      </c>
      <c r="BH26" s="1">
        <v>1.67</v>
      </c>
      <c r="BI26" s="1">
        <v>1.19</v>
      </c>
      <c r="BJ26" s="1">
        <v>8</v>
      </c>
      <c r="BK26" s="1">
        <v>5.67</v>
      </c>
      <c r="BL26" s="1">
        <v>71</v>
      </c>
      <c r="BM26" s="1">
        <v>6.33</v>
      </c>
      <c r="BN26" s="1">
        <v>4.33</v>
      </c>
      <c r="BO26" s="1">
        <v>68</v>
      </c>
      <c r="BP26" s="1">
        <v>4.33</v>
      </c>
      <c r="BQ26" s="1">
        <v>2.67</v>
      </c>
      <c r="BR26" s="1">
        <v>62</v>
      </c>
      <c r="BS26" s="1">
        <v>0</v>
      </c>
      <c r="BT26" s="1">
        <v>0</v>
      </c>
      <c r="BU26" s="1">
        <v>1</v>
      </c>
      <c r="BV26" s="1">
        <v>2</v>
      </c>
      <c r="BW26" s="1">
        <v>1</v>
      </c>
      <c r="BX26" s="1">
        <v>1</v>
      </c>
      <c r="BY26" s="1">
        <v>13</v>
      </c>
      <c r="BZ26" s="1">
        <v>1.67</v>
      </c>
      <c r="CA26" s="1">
        <v>0.33</v>
      </c>
      <c r="CB26" s="1">
        <v>1.67</v>
      </c>
      <c r="CC26" s="1">
        <v>0.33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5.0703949000000001</v>
      </c>
      <c r="CL26" s="1">
        <v>1</v>
      </c>
    </row>
    <row r="27" spans="1:90" x14ac:dyDescent="0.25">
      <c r="A27" s="1" t="s">
        <v>78</v>
      </c>
      <c r="B27" s="1">
        <v>5.9</v>
      </c>
      <c r="C27" s="1">
        <v>2</v>
      </c>
      <c r="D27" s="1">
        <v>45</v>
      </c>
      <c r="E27" s="1">
        <v>0.23</v>
      </c>
      <c r="F27" s="1">
        <v>0</v>
      </c>
      <c r="G27" s="1">
        <v>0.1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6</v>
      </c>
      <c r="V27" s="1">
        <v>4</v>
      </c>
      <c r="W27" s="1">
        <v>67</v>
      </c>
      <c r="X27" s="1">
        <v>0.5</v>
      </c>
      <c r="Y27" s="1">
        <v>0.5</v>
      </c>
      <c r="Z27" s="1">
        <v>100</v>
      </c>
      <c r="AA27" s="1">
        <v>0</v>
      </c>
      <c r="AB27" s="1">
        <v>0</v>
      </c>
      <c r="AC27" s="1">
        <v>2.5</v>
      </c>
      <c r="AD27" s="1">
        <v>0</v>
      </c>
      <c r="AE27" s="1">
        <v>0.1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3</v>
      </c>
      <c r="AL27" s="1">
        <v>30.35</v>
      </c>
      <c r="AM27" s="1">
        <v>7.4</v>
      </c>
      <c r="AN27" s="1">
        <v>0.3</v>
      </c>
      <c r="AO27" s="1">
        <v>2.6</v>
      </c>
      <c r="AP27" s="1">
        <v>7</v>
      </c>
      <c r="AQ27" s="1">
        <v>7</v>
      </c>
      <c r="AR27" s="1">
        <v>0</v>
      </c>
      <c r="AS27" s="1">
        <v>1.5</v>
      </c>
      <c r="AT27" s="1">
        <v>0.5</v>
      </c>
      <c r="AU27" s="1">
        <v>0</v>
      </c>
      <c r="AV27" s="1">
        <v>0</v>
      </c>
      <c r="AX27" s="1">
        <v>2</v>
      </c>
      <c r="AY27" s="1">
        <v>0.5</v>
      </c>
      <c r="AZ27" s="1">
        <v>0</v>
      </c>
      <c r="BA27" s="1">
        <v>0.5</v>
      </c>
      <c r="BB27" s="1">
        <v>1</v>
      </c>
      <c r="BC27" s="1">
        <v>14</v>
      </c>
      <c r="BD27" s="1">
        <v>8.5</v>
      </c>
      <c r="BE27" s="1">
        <v>5.5</v>
      </c>
      <c r="BF27" s="1">
        <v>0.5</v>
      </c>
      <c r="BG27" s="1">
        <v>2</v>
      </c>
      <c r="BH27" s="1">
        <v>1.5</v>
      </c>
      <c r="BI27" s="1">
        <v>1.54</v>
      </c>
      <c r="BJ27" s="1">
        <v>11.5</v>
      </c>
      <c r="BK27" s="1">
        <v>8.5</v>
      </c>
      <c r="BL27" s="1">
        <v>74</v>
      </c>
      <c r="BM27" s="1">
        <v>9.5</v>
      </c>
      <c r="BN27" s="1">
        <v>7</v>
      </c>
      <c r="BO27" s="1">
        <v>74</v>
      </c>
      <c r="BP27" s="1">
        <v>6</v>
      </c>
      <c r="BQ27" s="1">
        <v>4</v>
      </c>
      <c r="BR27" s="1">
        <v>67</v>
      </c>
      <c r="BS27" s="1">
        <v>0</v>
      </c>
      <c r="BT27" s="1">
        <v>0</v>
      </c>
      <c r="BU27" s="1">
        <v>1</v>
      </c>
      <c r="BV27" s="1">
        <v>1</v>
      </c>
      <c r="BW27" s="1">
        <v>1</v>
      </c>
      <c r="BX27" s="1">
        <v>0.5</v>
      </c>
      <c r="BY27" s="1">
        <v>19</v>
      </c>
      <c r="BZ27" s="1">
        <v>1.5</v>
      </c>
      <c r="CA27" s="1">
        <v>0.5</v>
      </c>
      <c r="CB27" s="1">
        <v>0.5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3.5602287000000015</v>
      </c>
      <c r="CL27" s="1">
        <v>1</v>
      </c>
    </row>
    <row r="28" spans="1:90" x14ac:dyDescent="0.25">
      <c r="A28" s="1" t="s">
        <v>81</v>
      </c>
      <c r="B28" s="1">
        <v>7.4</v>
      </c>
      <c r="C28" s="1">
        <v>3</v>
      </c>
      <c r="D28" s="1">
        <v>90</v>
      </c>
      <c r="E28" s="1">
        <v>0.26</v>
      </c>
      <c r="F28" s="1">
        <v>0</v>
      </c>
      <c r="G28" s="1">
        <v>0.4</v>
      </c>
      <c r="H28" s="1">
        <v>0</v>
      </c>
      <c r="I28" s="1">
        <v>4</v>
      </c>
      <c r="J28" s="1">
        <v>0.33</v>
      </c>
      <c r="K28" s="1">
        <v>3.67</v>
      </c>
      <c r="L28" s="1">
        <v>0.33</v>
      </c>
      <c r="M28" s="1">
        <v>0</v>
      </c>
      <c r="N28" s="1">
        <v>0.67</v>
      </c>
      <c r="O28" s="1">
        <v>0.15</v>
      </c>
      <c r="P28" s="1">
        <v>0.15</v>
      </c>
      <c r="Q28" s="1">
        <v>0</v>
      </c>
      <c r="R28" s="1">
        <v>0</v>
      </c>
      <c r="S28" s="1">
        <v>0</v>
      </c>
      <c r="T28" s="1">
        <v>0</v>
      </c>
      <c r="U28" s="1">
        <v>12.33</v>
      </c>
      <c r="V28" s="1">
        <v>8.67</v>
      </c>
      <c r="W28" s="1">
        <v>70</v>
      </c>
      <c r="X28" s="1">
        <v>0.33</v>
      </c>
      <c r="Y28" s="1">
        <v>0</v>
      </c>
      <c r="Z28" s="1">
        <v>0</v>
      </c>
      <c r="AA28" s="1">
        <v>0</v>
      </c>
      <c r="AB28" s="1">
        <v>0</v>
      </c>
      <c r="AC28" s="1">
        <v>3.33</v>
      </c>
      <c r="AD28" s="1">
        <v>0</v>
      </c>
      <c r="AE28" s="1">
        <v>0.23</v>
      </c>
      <c r="AF28" s="1">
        <v>0</v>
      </c>
      <c r="AG28" s="1">
        <v>0</v>
      </c>
      <c r="AH28" s="1">
        <v>0.33</v>
      </c>
      <c r="AI28" s="1">
        <v>0</v>
      </c>
      <c r="AJ28" s="1">
        <v>0</v>
      </c>
      <c r="AK28" s="1">
        <v>52.67</v>
      </c>
      <c r="AL28" s="1">
        <v>40</v>
      </c>
      <c r="AM28" s="1">
        <v>6.47</v>
      </c>
      <c r="AN28" s="1">
        <v>1.3</v>
      </c>
      <c r="AO28" s="1">
        <v>3.7</v>
      </c>
      <c r="AP28" s="1">
        <v>3.33</v>
      </c>
      <c r="AQ28" s="1">
        <v>3.33</v>
      </c>
      <c r="AR28" s="1">
        <v>0</v>
      </c>
      <c r="AS28" s="1">
        <v>1.67</v>
      </c>
      <c r="AT28" s="1">
        <v>1</v>
      </c>
      <c r="AU28" s="1">
        <v>0</v>
      </c>
      <c r="AV28" s="1">
        <v>0</v>
      </c>
      <c r="AX28" s="1">
        <v>1.33</v>
      </c>
      <c r="AY28" s="1">
        <v>0.67</v>
      </c>
      <c r="AZ28" s="1">
        <v>0</v>
      </c>
      <c r="BA28" s="1">
        <v>0.33</v>
      </c>
      <c r="BB28" s="1">
        <v>1</v>
      </c>
      <c r="BC28" s="1">
        <v>9</v>
      </c>
      <c r="BD28" s="1">
        <v>6.67</v>
      </c>
      <c r="BE28" s="1">
        <v>4.67</v>
      </c>
      <c r="BF28" s="1">
        <v>0.67</v>
      </c>
      <c r="BG28" s="1">
        <v>0.67</v>
      </c>
      <c r="BH28" s="1">
        <v>1</v>
      </c>
      <c r="BI28" s="1">
        <v>1.26</v>
      </c>
      <c r="BJ28" s="1">
        <v>28</v>
      </c>
      <c r="BK28" s="1">
        <v>21</v>
      </c>
      <c r="BL28" s="1">
        <v>75</v>
      </c>
      <c r="BM28" s="1">
        <v>19.329999999999998</v>
      </c>
      <c r="BN28" s="1">
        <v>14.67</v>
      </c>
      <c r="BO28" s="1">
        <v>76</v>
      </c>
      <c r="BP28" s="1">
        <v>12.33</v>
      </c>
      <c r="BQ28" s="1">
        <v>8.67</v>
      </c>
      <c r="BR28" s="1">
        <v>70</v>
      </c>
      <c r="BS28" s="1">
        <v>0.33</v>
      </c>
      <c r="BT28" s="1">
        <v>0</v>
      </c>
      <c r="BU28" s="1">
        <v>3</v>
      </c>
      <c r="BV28" s="1">
        <v>0</v>
      </c>
      <c r="BW28" s="1">
        <v>0</v>
      </c>
      <c r="BX28" s="1">
        <v>1</v>
      </c>
      <c r="BY28" s="1">
        <v>45</v>
      </c>
      <c r="BZ28" s="1">
        <v>7</v>
      </c>
      <c r="CA28" s="1">
        <v>4</v>
      </c>
      <c r="CB28" s="1">
        <v>1.67</v>
      </c>
      <c r="CC28" s="1">
        <v>0.33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4.3702021999999969</v>
      </c>
      <c r="CL28" s="1">
        <v>1</v>
      </c>
    </row>
    <row r="29" spans="1:90" x14ac:dyDescent="0.25">
      <c r="A29" s="1" t="s">
        <v>84</v>
      </c>
      <c r="B29" s="1">
        <v>6.9</v>
      </c>
      <c r="C29" s="1">
        <v>3</v>
      </c>
      <c r="D29" s="1">
        <v>16.670000000000002</v>
      </c>
      <c r="E29" s="1">
        <v>0.03</v>
      </c>
      <c r="F29" s="1">
        <v>0</v>
      </c>
      <c r="G29" s="1">
        <v>0</v>
      </c>
      <c r="H29" s="1">
        <v>0</v>
      </c>
      <c r="I29" s="1">
        <v>0.67</v>
      </c>
      <c r="J29" s="1">
        <v>0</v>
      </c>
      <c r="K29" s="1">
        <v>0.33</v>
      </c>
      <c r="L29" s="1">
        <v>0.33</v>
      </c>
      <c r="M29" s="1">
        <v>0</v>
      </c>
      <c r="N29" s="1">
        <v>0</v>
      </c>
      <c r="O29" s="1">
        <v>0.01</v>
      </c>
      <c r="P29" s="1">
        <v>0.01</v>
      </c>
      <c r="Q29" s="1">
        <v>0</v>
      </c>
      <c r="R29" s="1">
        <v>0</v>
      </c>
      <c r="S29" s="1">
        <v>0</v>
      </c>
      <c r="T29" s="1">
        <v>0</v>
      </c>
      <c r="U29" s="1">
        <v>3.33</v>
      </c>
      <c r="V29" s="1">
        <v>1.33</v>
      </c>
      <c r="W29" s="1">
        <v>40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0.01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5.33</v>
      </c>
      <c r="AL29" s="1">
        <v>1.43</v>
      </c>
      <c r="AM29" s="1">
        <v>0.47</v>
      </c>
      <c r="AN29" s="1">
        <v>0.1</v>
      </c>
      <c r="AO29" s="1">
        <v>1.7</v>
      </c>
      <c r="AP29" s="1">
        <v>1.33</v>
      </c>
      <c r="AQ29" s="1">
        <v>1.33</v>
      </c>
      <c r="AR29" s="1">
        <v>0</v>
      </c>
      <c r="AS29" s="1">
        <v>1</v>
      </c>
      <c r="AT29" s="1">
        <v>0.33</v>
      </c>
      <c r="AU29" s="1">
        <v>0</v>
      </c>
      <c r="AV29" s="1">
        <v>0</v>
      </c>
      <c r="AX29" s="1">
        <v>1</v>
      </c>
      <c r="AY29" s="1">
        <v>0.33</v>
      </c>
      <c r="AZ29" s="1">
        <v>0</v>
      </c>
      <c r="BA29" s="1">
        <v>0.33</v>
      </c>
      <c r="BB29" s="1">
        <v>0.67</v>
      </c>
      <c r="BC29" s="1">
        <v>16.670000000000002</v>
      </c>
      <c r="BD29" s="1">
        <v>10.67</v>
      </c>
      <c r="BE29" s="1">
        <v>4.67</v>
      </c>
      <c r="BF29" s="1">
        <v>0</v>
      </c>
      <c r="BG29" s="1">
        <v>3.67</v>
      </c>
      <c r="BH29" s="1">
        <v>2</v>
      </c>
      <c r="BI29" s="1">
        <v>1.63</v>
      </c>
      <c r="BJ29" s="1">
        <v>7.67</v>
      </c>
      <c r="BK29" s="1">
        <v>5</v>
      </c>
      <c r="BL29" s="1">
        <v>65</v>
      </c>
      <c r="BM29" s="1">
        <v>4.67</v>
      </c>
      <c r="BN29" s="1">
        <v>2.33</v>
      </c>
      <c r="BO29" s="1">
        <v>50</v>
      </c>
      <c r="BP29" s="1">
        <v>3.33</v>
      </c>
      <c r="BQ29" s="1">
        <v>1.33</v>
      </c>
      <c r="BR29" s="1">
        <v>40</v>
      </c>
      <c r="BS29" s="1">
        <v>0.33</v>
      </c>
      <c r="BT29" s="1">
        <v>0</v>
      </c>
      <c r="BU29" s="1">
        <v>0</v>
      </c>
      <c r="BV29" s="1">
        <v>3</v>
      </c>
      <c r="BW29" s="1">
        <v>0</v>
      </c>
      <c r="BX29" s="1">
        <v>0.33</v>
      </c>
      <c r="BY29" s="1">
        <v>11.67</v>
      </c>
      <c r="BZ29" s="1">
        <v>0.67</v>
      </c>
      <c r="CA29" s="1">
        <v>0.67</v>
      </c>
      <c r="CB29" s="1">
        <v>0.33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3.5854488999999998</v>
      </c>
      <c r="CL29" s="1">
        <v>1</v>
      </c>
    </row>
    <row r="30" spans="1:90" x14ac:dyDescent="0.25">
      <c r="A30" s="1" t="s">
        <v>85</v>
      </c>
      <c r="B30" s="1">
        <v>4.9000000000000004</v>
      </c>
      <c r="C30" s="1">
        <v>2</v>
      </c>
      <c r="D30" s="1">
        <v>12</v>
      </c>
      <c r="E30" s="1">
        <v>0.1</v>
      </c>
      <c r="F30" s="1">
        <v>0</v>
      </c>
      <c r="G30" s="1">
        <v>0.1</v>
      </c>
      <c r="H30" s="1">
        <v>0</v>
      </c>
      <c r="I30" s="1">
        <v>1</v>
      </c>
      <c r="J30" s="1">
        <v>0.5</v>
      </c>
      <c r="K30" s="1">
        <v>1</v>
      </c>
      <c r="L30" s="1">
        <v>0</v>
      </c>
      <c r="M30" s="1">
        <v>0</v>
      </c>
      <c r="N30" s="1">
        <v>0</v>
      </c>
      <c r="O30" s="1">
        <v>0.1</v>
      </c>
      <c r="P30" s="1">
        <v>0.1</v>
      </c>
      <c r="Q30" s="1">
        <v>0</v>
      </c>
      <c r="R30" s="1">
        <v>0</v>
      </c>
      <c r="S30" s="1">
        <v>0</v>
      </c>
      <c r="T30" s="1">
        <v>0</v>
      </c>
      <c r="U30" s="1">
        <v>2.5</v>
      </c>
      <c r="V30" s="1">
        <v>2</v>
      </c>
      <c r="W30" s="1">
        <v>80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18.5</v>
      </c>
      <c r="AL30" s="1">
        <v>0.65</v>
      </c>
      <c r="AM30" s="1">
        <v>1.6</v>
      </c>
      <c r="AN30" s="1">
        <v>0.5</v>
      </c>
      <c r="AO30" s="1">
        <v>2.2999999999999998</v>
      </c>
      <c r="AP30" s="1">
        <v>2</v>
      </c>
      <c r="AQ30" s="1">
        <v>2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14</v>
      </c>
      <c r="BD30" s="1">
        <v>10</v>
      </c>
      <c r="BE30" s="1">
        <v>5.5</v>
      </c>
      <c r="BF30" s="1">
        <v>0</v>
      </c>
      <c r="BG30" s="1">
        <v>1</v>
      </c>
      <c r="BH30" s="1">
        <v>2.5</v>
      </c>
      <c r="BI30" s="1">
        <v>1.76</v>
      </c>
      <c r="BJ30" s="1">
        <v>4</v>
      </c>
      <c r="BK30" s="1">
        <v>3</v>
      </c>
      <c r="BL30" s="1">
        <v>75</v>
      </c>
      <c r="BM30" s="1">
        <v>3.5</v>
      </c>
      <c r="BN30" s="1">
        <v>2.5</v>
      </c>
      <c r="BO30" s="1">
        <v>71</v>
      </c>
      <c r="BP30" s="1">
        <v>2.5</v>
      </c>
      <c r="BQ30" s="1">
        <v>2</v>
      </c>
      <c r="BR30" s="1">
        <v>80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</v>
      </c>
      <c r="BY30" s="1">
        <v>6.5</v>
      </c>
      <c r="BZ30" s="1">
        <v>1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5.6884016000000033</v>
      </c>
      <c r="CL30" s="1">
        <v>1</v>
      </c>
    </row>
    <row r="31" spans="1:90" x14ac:dyDescent="0.25">
      <c r="A31" s="1" t="s">
        <v>89</v>
      </c>
      <c r="B31" s="1">
        <v>6.2</v>
      </c>
      <c r="C31" s="1">
        <v>3</v>
      </c>
      <c r="D31" s="1">
        <v>82</v>
      </c>
      <c r="E31" s="1">
        <v>0.45</v>
      </c>
      <c r="F31" s="1">
        <v>0.67</v>
      </c>
      <c r="G31" s="1">
        <v>0.4</v>
      </c>
      <c r="H31" s="1">
        <v>2</v>
      </c>
      <c r="I31" s="1">
        <v>2.67</v>
      </c>
      <c r="J31" s="1">
        <v>1</v>
      </c>
      <c r="K31" s="1">
        <v>2.33</v>
      </c>
      <c r="L31" s="1">
        <v>0.33</v>
      </c>
      <c r="M31" s="1">
        <v>0</v>
      </c>
      <c r="N31" s="1">
        <v>0</v>
      </c>
      <c r="O31" s="1">
        <v>0.22</v>
      </c>
      <c r="P31" s="1">
        <v>0.22</v>
      </c>
      <c r="Q31" s="1">
        <v>0.33</v>
      </c>
      <c r="R31" s="1">
        <v>0.33</v>
      </c>
      <c r="S31" s="1">
        <v>0</v>
      </c>
      <c r="T31" s="1">
        <v>0</v>
      </c>
      <c r="U31" s="1">
        <v>7.67</v>
      </c>
      <c r="V31" s="1">
        <v>5.33</v>
      </c>
      <c r="W31" s="1">
        <v>69</v>
      </c>
      <c r="X31" s="1">
        <v>1</v>
      </c>
      <c r="Y31" s="1">
        <v>0.33</v>
      </c>
      <c r="Z31" s="1">
        <v>33</v>
      </c>
      <c r="AA31" s="1">
        <v>0</v>
      </c>
      <c r="AB31" s="1">
        <v>0</v>
      </c>
      <c r="AC31" s="1">
        <v>1.33</v>
      </c>
      <c r="AD31" s="1">
        <v>0</v>
      </c>
      <c r="AE31" s="1">
        <v>0.14000000000000001</v>
      </c>
      <c r="AF31" s="1">
        <v>0.33</v>
      </c>
      <c r="AG31" s="1">
        <v>0</v>
      </c>
      <c r="AH31" s="1">
        <v>0.33</v>
      </c>
      <c r="AI31" s="1">
        <v>0</v>
      </c>
      <c r="AJ31" s="1">
        <v>0.33</v>
      </c>
      <c r="AK31" s="1">
        <v>44</v>
      </c>
      <c r="AL31" s="1">
        <v>17.170000000000002</v>
      </c>
      <c r="AM31" s="1">
        <v>24.73</v>
      </c>
      <c r="AN31" s="1">
        <v>1.3</v>
      </c>
      <c r="AO31" s="1">
        <v>3.9</v>
      </c>
      <c r="AP31" s="1">
        <v>5</v>
      </c>
      <c r="AQ31" s="1">
        <v>16</v>
      </c>
      <c r="AR31" s="1">
        <v>1</v>
      </c>
      <c r="AS31" s="1">
        <v>5</v>
      </c>
      <c r="AT31" s="1">
        <v>1</v>
      </c>
      <c r="AU31" s="1">
        <v>2</v>
      </c>
      <c r="AV31" s="1">
        <v>1.33</v>
      </c>
      <c r="AW31" s="1">
        <v>67</v>
      </c>
      <c r="AX31" s="1">
        <v>2.33</v>
      </c>
      <c r="AY31" s="1">
        <v>0</v>
      </c>
      <c r="AZ31" s="1">
        <v>0</v>
      </c>
      <c r="BA31" s="1">
        <v>0</v>
      </c>
      <c r="BB31" s="1">
        <v>0</v>
      </c>
      <c r="BC31" s="1">
        <v>13</v>
      </c>
      <c r="BD31" s="1">
        <v>7</v>
      </c>
      <c r="BE31" s="1">
        <v>4.33</v>
      </c>
      <c r="BF31" s="1">
        <v>0.33</v>
      </c>
      <c r="BG31" s="1">
        <v>1.67</v>
      </c>
      <c r="BH31" s="1">
        <v>1.33</v>
      </c>
      <c r="BI31" s="1">
        <v>1.38</v>
      </c>
      <c r="BJ31" s="1">
        <v>18</v>
      </c>
      <c r="BK31" s="1">
        <v>12.33</v>
      </c>
      <c r="BL31" s="1">
        <v>69</v>
      </c>
      <c r="BM31" s="1">
        <v>13.67</v>
      </c>
      <c r="BN31" s="1">
        <v>8.67</v>
      </c>
      <c r="BO31" s="1">
        <v>63</v>
      </c>
      <c r="BP31" s="1">
        <v>7.67</v>
      </c>
      <c r="BQ31" s="1">
        <v>5.33</v>
      </c>
      <c r="BR31" s="1">
        <v>69</v>
      </c>
      <c r="BS31" s="1">
        <v>0</v>
      </c>
      <c r="BT31" s="1">
        <v>0</v>
      </c>
      <c r="BU31" s="1">
        <v>3</v>
      </c>
      <c r="BV31" s="1">
        <v>0</v>
      </c>
      <c r="BW31" s="1">
        <v>1</v>
      </c>
      <c r="BX31" s="1">
        <v>2</v>
      </c>
      <c r="BY31" s="1">
        <v>34</v>
      </c>
      <c r="BZ31" s="1">
        <v>4</v>
      </c>
      <c r="CA31" s="1">
        <v>1.33</v>
      </c>
      <c r="CB31" s="1">
        <v>1</v>
      </c>
      <c r="CC31" s="1">
        <v>0</v>
      </c>
      <c r="CD31" s="1">
        <v>0</v>
      </c>
      <c r="CE31" s="1">
        <v>0</v>
      </c>
      <c r="CF31" s="1">
        <v>0</v>
      </c>
      <c r="CG31" s="1">
        <v>0.33</v>
      </c>
      <c r="CH31" s="1">
        <v>0</v>
      </c>
      <c r="CI31" s="1">
        <v>0</v>
      </c>
      <c r="CJ31" s="1">
        <v>0</v>
      </c>
      <c r="CK31" s="1">
        <f t="shared" si="0"/>
        <v>3.3914043999999972</v>
      </c>
      <c r="CL31" s="1">
        <v>1</v>
      </c>
    </row>
    <row r="32" spans="1:90" x14ac:dyDescent="0.25">
      <c r="A32" s="1" t="s">
        <v>91</v>
      </c>
      <c r="B32" s="1">
        <v>5</v>
      </c>
      <c r="C32" s="1">
        <v>3</v>
      </c>
      <c r="D32" s="1">
        <v>31.33</v>
      </c>
      <c r="E32" s="1">
        <v>0.17</v>
      </c>
      <c r="F32" s="1">
        <v>0.33</v>
      </c>
      <c r="G32" s="1">
        <v>0.1</v>
      </c>
      <c r="H32" s="1">
        <v>1</v>
      </c>
      <c r="I32" s="1">
        <v>1.33</v>
      </c>
      <c r="J32" s="1">
        <v>0.67</v>
      </c>
      <c r="K32" s="1">
        <v>0.67</v>
      </c>
      <c r="L32" s="1">
        <v>0.67</v>
      </c>
      <c r="M32" s="1">
        <v>0</v>
      </c>
      <c r="N32" s="1">
        <v>0.33</v>
      </c>
      <c r="O32" s="1">
        <v>0.11</v>
      </c>
      <c r="P32" s="1">
        <v>0.11</v>
      </c>
      <c r="Q32" s="1">
        <v>0.33</v>
      </c>
      <c r="R32" s="1">
        <v>0.33</v>
      </c>
      <c r="S32" s="1">
        <v>0</v>
      </c>
      <c r="T32" s="1">
        <v>0</v>
      </c>
      <c r="U32" s="1">
        <v>3.33</v>
      </c>
      <c r="V32" s="1">
        <v>2</v>
      </c>
      <c r="W32" s="1">
        <v>60</v>
      </c>
      <c r="X32" s="1">
        <v>0.33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0.03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11</v>
      </c>
      <c r="AL32" s="1">
        <v>1.03</v>
      </c>
      <c r="AM32" s="1">
        <v>13.13</v>
      </c>
      <c r="AN32" s="1">
        <v>0.5</v>
      </c>
      <c r="AO32" s="1">
        <v>2.2000000000000002</v>
      </c>
      <c r="AP32" s="1">
        <v>3.33</v>
      </c>
      <c r="AQ32" s="1">
        <v>11.33</v>
      </c>
      <c r="AR32" s="1">
        <v>0.33</v>
      </c>
      <c r="AS32" s="1">
        <v>2.67</v>
      </c>
      <c r="AT32" s="1">
        <v>0.67</v>
      </c>
      <c r="AU32" s="1">
        <v>0.67</v>
      </c>
      <c r="AV32" s="1">
        <v>0.33</v>
      </c>
      <c r="AW32" s="1">
        <v>49</v>
      </c>
      <c r="AX32" s="1">
        <v>1.33</v>
      </c>
      <c r="AY32" s="1">
        <v>0.33</v>
      </c>
      <c r="AZ32" s="1">
        <v>0</v>
      </c>
      <c r="BA32" s="1">
        <v>0</v>
      </c>
      <c r="BB32" s="1">
        <v>0.33</v>
      </c>
      <c r="BC32" s="1">
        <v>13</v>
      </c>
      <c r="BD32" s="1">
        <v>7</v>
      </c>
      <c r="BE32" s="1">
        <v>4.33</v>
      </c>
      <c r="BF32" s="1">
        <v>0.33</v>
      </c>
      <c r="BG32" s="1">
        <v>1.67</v>
      </c>
      <c r="BH32" s="1">
        <v>1.33</v>
      </c>
      <c r="BI32" s="1">
        <v>1.38</v>
      </c>
      <c r="BJ32" s="1">
        <v>9.67</v>
      </c>
      <c r="BK32" s="1">
        <v>6</v>
      </c>
      <c r="BL32" s="1">
        <v>62</v>
      </c>
      <c r="BM32" s="1">
        <v>7.33</v>
      </c>
      <c r="BN32" s="1">
        <v>4</v>
      </c>
      <c r="BO32" s="1">
        <v>55</v>
      </c>
      <c r="BP32" s="1">
        <v>3.33</v>
      </c>
      <c r="BQ32" s="1">
        <v>2</v>
      </c>
      <c r="BR32" s="1">
        <v>60</v>
      </c>
      <c r="BS32" s="1">
        <v>0</v>
      </c>
      <c r="BT32" s="1">
        <v>0</v>
      </c>
      <c r="BU32" s="1">
        <v>0</v>
      </c>
      <c r="BV32" s="1">
        <v>3</v>
      </c>
      <c r="BW32" s="1">
        <v>0</v>
      </c>
      <c r="BX32" s="1">
        <v>0.33</v>
      </c>
      <c r="BY32" s="1">
        <v>16.329999999999998</v>
      </c>
      <c r="BZ32" s="1">
        <v>1.33</v>
      </c>
      <c r="CA32" s="1">
        <v>0.33</v>
      </c>
      <c r="CB32" s="1">
        <v>0.67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4.8369251000000002</v>
      </c>
      <c r="CL32" s="1">
        <v>1</v>
      </c>
    </row>
    <row r="33" spans="1:90" x14ac:dyDescent="0.25">
      <c r="A33" s="1" t="s">
        <v>95</v>
      </c>
      <c r="B33" s="1">
        <v>5.2</v>
      </c>
      <c r="C33" s="1">
        <v>1</v>
      </c>
      <c r="D33" s="1">
        <v>19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2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0.6</v>
      </c>
      <c r="AM33" s="1">
        <v>0.2</v>
      </c>
      <c r="AN33" s="1">
        <v>0</v>
      </c>
      <c r="AO33" s="1">
        <v>1.6</v>
      </c>
      <c r="AP33" s="1">
        <v>3</v>
      </c>
      <c r="AQ33" s="1">
        <v>3</v>
      </c>
      <c r="AR33" s="1">
        <v>0</v>
      </c>
      <c r="AS33" s="1">
        <v>1</v>
      </c>
      <c r="AT33" s="1">
        <v>1</v>
      </c>
      <c r="AU33" s="1">
        <v>0</v>
      </c>
      <c r="AV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10</v>
      </c>
      <c r="BD33" s="1">
        <v>7</v>
      </c>
      <c r="BE33" s="1">
        <v>5</v>
      </c>
      <c r="BF33" s="1">
        <v>0</v>
      </c>
      <c r="BG33" s="1">
        <v>3</v>
      </c>
      <c r="BH33" s="1">
        <v>2</v>
      </c>
      <c r="BI33" s="1">
        <v>1.46</v>
      </c>
      <c r="BJ33" s="1">
        <v>5</v>
      </c>
      <c r="BK33" s="1">
        <v>5</v>
      </c>
      <c r="BL33" s="1">
        <v>100</v>
      </c>
      <c r="BM33" s="1">
        <v>3</v>
      </c>
      <c r="BN33" s="1">
        <v>3</v>
      </c>
      <c r="BO33" s="1">
        <v>100</v>
      </c>
      <c r="BP33" s="1">
        <v>2</v>
      </c>
      <c r="BQ33" s="1">
        <v>2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5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2.4447065999999991</v>
      </c>
      <c r="CL33" s="1">
        <v>1</v>
      </c>
    </row>
    <row r="34" spans="1:90" x14ac:dyDescent="0.25">
      <c r="A34" s="1" t="s">
        <v>101</v>
      </c>
      <c r="B34" s="1">
        <v>7.9</v>
      </c>
      <c r="C34" s="1">
        <v>3</v>
      </c>
      <c r="D34" s="1">
        <v>89.33</v>
      </c>
      <c r="E34" s="1">
        <v>0.7</v>
      </c>
      <c r="F34" s="1">
        <v>0.8</v>
      </c>
      <c r="G34" s="1">
        <v>1.8</v>
      </c>
      <c r="H34" s="1">
        <v>8</v>
      </c>
      <c r="I34" s="1">
        <v>5.33</v>
      </c>
      <c r="J34" s="1">
        <v>2.33</v>
      </c>
      <c r="K34" s="1">
        <v>4.33</v>
      </c>
      <c r="L34" s="1">
        <v>1</v>
      </c>
      <c r="M34" s="1">
        <v>2</v>
      </c>
      <c r="N34" s="1">
        <v>1.33</v>
      </c>
      <c r="O34" s="1">
        <v>0.87</v>
      </c>
      <c r="P34" s="1">
        <v>1.1299999999999999</v>
      </c>
      <c r="Q34" s="1">
        <v>1.33</v>
      </c>
      <c r="R34" s="1">
        <v>1.33</v>
      </c>
      <c r="S34" s="1">
        <v>0</v>
      </c>
      <c r="T34" s="1">
        <v>0</v>
      </c>
      <c r="U34" s="1">
        <v>13.67</v>
      </c>
      <c r="V34" s="1">
        <v>9</v>
      </c>
      <c r="W34" s="1">
        <v>66</v>
      </c>
      <c r="X34" s="1">
        <v>2.33</v>
      </c>
      <c r="Y34" s="1">
        <v>0.67</v>
      </c>
      <c r="Z34" s="1">
        <v>29</v>
      </c>
      <c r="AA34" s="1">
        <v>0</v>
      </c>
      <c r="AB34" s="1">
        <v>0</v>
      </c>
      <c r="AC34" s="1">
        <v>2.33</v>
      </c>
      <c r="AD34" s="1">
        <v>1</v>
      </c>
      <c r="AE34" s="1">
        <v>0.63</v>
      </c>
      <c r="AF34" s="1">
        <v>1.33</v>
      </c>
      <c r="AG34" s="1">
        <v>0</v>
      </c>
      <c r="AH34" s="1">
        <v>0</v>
      </c>
      <c r="AI34" s="1">
        <v>0</v>
      </c>
      <c r="AJ34" s="1">
        <v>0</v>
      </c>
      <c r="AK34" s="1">
        <v>82.33</v>
      </c>
      <c r="AL34" s="1">
        <v>31.03</v>
      </c>
      <c r="AM34" s="1">
        <v>69</v>
      </c>
      <c r="AN34" s="1">
        <v>6.4</v>
      </c>
      <c r="AO34" s="1">
        <v>10.1</v>
      </c>
      <c r="AP34" s="1">
        <v>7</v>
      </c>
      <c r="AQ34" s="1">
        <v>51</v>
      </c>
      <c r="AR34" s="1">
        <v>2.67</v>
      </c>
      <c r="AS34" s="1">
        <v>13.33</v>
      </c>
      <c r="AT34" s="1">
        <v>1.67</v>
      </c>
      <c r="AU34" s="1">
        <v>0.67</v>
      </c>
      <c r="AV34" s="1">
        <v>0.67</v>
      </c>
      <c r="AW34" s="1">
        <v>100</v>
      </c>
      <c r="AX34" s="1">
        <v>3.67</v>
      </c>
      <c r="AY34" s="1">
        <v>0.33</v>
      </c>
      <c r="AZ34" s="1">
        <v>0</v>
      </c>
      <c r="BA34" s="1">
        <v>0</v>
      </c>
      <c r="BB34" s="1">
        <v>0.33</v>
      </c>
      <c r="BC34" s="1">
        <v>10.33</v>
      </c>
      <c r="BD34" s="1">
        <v>6.33</v>
      </c>
      <c r="BE34" s="1">
        <v>2</v>
      </c>
      <c r="BF34" s="1">
        <v>0.67</v>
      </c>
      <c r="BG34" s="1">
        <v>2.33</v>
      </c>
      <c r="BH34" s="1">
        <v>1.67</v>
      </c>
      <c r="BI34" s="1">
        <v>1</v>
      </c>
      <c r="BJ34" s="1">
        <v>24.67</v>
      </c>
      <c r="BK34" s="1">
        <v>15.67</v>
      </c>
      <c r="BL34" s="1">
        <v>64</v>
      </c>
      <c r="BM34" s="1">
        <v>23.33</v>
      </c>
      <c r="BN34" s="1">
        <v>13.67</v>
      </c>
      <c r="BO34" s="1">
        <v>59</v>
      </c>
      <c r="BP34" s="1">
        <v>13.67</v>
      </c>
      <c r="BQ34" s="1">
        <v>9</v>
      </c>
      <c r="BR34" s="1">
        <v>66</v>
      </c>
      <c r="BS34" s="1">
        <v>0</v>
      </c>
      <c r="BT34" s="1">
        <v>0</v>
      </c>
      <c r="BU34" s="1">
        <v>3</v>
      </c>
      <c r="BV34" s="1">
        <v>0</v>
      </c>
      <c r="BW34" s="1">
        <v>2</v>
      </c>
      <c r="BX34" s="1">
        <v>2</v>
      </c>
      <c r="BY34" s="1">
        <v>43</v>
      </c>
      <c r="BZ34" s="1">
        <v>9</v>
      </c>
      <c r="CA34" s="1">
        <v>1.33</v>
      </c>
      <c r="CB34" s="1">
        <v>3</v>
      </c>
      <c r="CC34" s="1">
        <v>0.33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0.33</v>
      </c>
      <c r="CJ34" s="1">
        <v>0</v>
      </c>
      <c r="CK34" s="1">
        <f t="shared" si="0"/>
        <v>5.5908529000000016</v>
      </c>
      <c r="CL34" s="1">
        <v>-1</v>
      </c>
    </row>
  </sheetData>
  <sortState xmlns:xlrd2="http://schemas.microsoft.com/office/spreadsheetml/2017/richdata2" ref="A2:CL34">
    <sortCondition descending="1" ref="CL2:CL3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A33A-B4E3-42EC-9748-6639C2441D18}">
  <dimension ref="A1:CL3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65</v>
      </c>
      <c r="B2" s="1">
        <v>10.3</v>
      </c>
      <c r="C2" s="1">
        <v>3</v>
      </c>
      <c r="D2" s="1">
        <v>90</v>
      </c>
      <c r="E2" s="1">
        <v>0.18</v>
      </c>
      <c r="F2" s="1">
        <v>0</v>
      </c>
      <c r="G2" s="1">
        <v>0.3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s="1">
        <v>0.67</v>
      </c>
      <c r="N2" s="1">
        <v>1</v>
      </c>
      <c r="O2" s="1">
        <v>0.21</v>
      </c>
      <c r="P2" s="1">
        <v>0.21</v>
      </c>
      <c r="Q2" s="1">
        <v>0</v>
      </c>
      <c r="R2" s="1">
        <v>0</v>
      </c>
      <c r="S2" s="1">
        <v>0</v>
      </c>
      <c r="T2" s="1">
        <v>0</v>
      </c>
      <c r="U2" s="1">
        <v>6.33</v>
      </c>
      <c r="V2" s="1">
        <v>3</v>
      </c>
      <c r="W2" s="1">
        <v>47</v>
      </c>
      <c r="X2" s="1">
        <v>0</v>
      </c>
      <c r="Y2" s="1">
        <v>0</v>
      </c>
      <c r="AA2" s="1">
        <v>0</v>
      </c>
      <c r="AB2" s="1">
        <v>0</v>
      </c>
      <c r="AC2" s="1">
        <v>0.67</v>
      </c>
      <c r="AD2" s="1">
        <v>0</v>
      </c>
      <c r="AE2" s="1">
        <v>0.05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10</v>
      </c>
      <c r="AL2" s="1">
        <v>8.83</v>
      </c>
      <c r="AM2" s="1">
        <v>1.53</v>
      </c>
      <c r="AN2" s="1">
        <v>1</v>
      </c>
      <c r="AO2" s="1">
        <v>3.5</v>
      </c>
      <c r="AP2" s="1">
        <v>0.33</v>
      </c>
      <c r="AQ2" s="1">
        <v>0.33</v>
      </c>
      <c r="AR2" s="1">
        <v>0</v>
      </c>
      <c r="AS2" s="1">
        <v>1.67</v>
      </c>
      <c r="AT2" s="1">
        <v>2</v>
      </c>
      <c r="AU2" s="1">
        <v>0</v>
      </c>
      <c r="AV2" s="1">
        <v>0</v>
      </c>
      <c r="AX2" s="1">
        <v>1.33</v>
      </c>
      <c r="AY2" s="1">
        <v>0.67</v>
      </c>
      <c r="AZ2" s="1">
        <v>0</v>
      </c>
      <c r="BA2" s="1">
        <v>0</v>
      </c>
      <c r="BB2" s="1">
        <v>0.67</v>
      </c>
      <c r="BC2" s="1">
        <v>14.33</v>
      </c>
      <c r="BD2" s="1">
        <v>8.67</v>
      </c>
      <c r="BE2" s="1">
        <v>5.67</v>
      </c>
      <c r="BF2" s="1">
        <v>0.67</v>
      </c>
      <c r="BG2" s="1">
        <v>1.33</v>
      </c>
      <c r="BH2" s="1">
        <v>3</v>
      </c>
      <c r="BI2" s="1">
        <v>1.96</v>
      </c>
      <c r="BJ2" s="1">
        <v>13</v>
      </c>
      <c r="BK2" s="1">
        <v>9</v>
      </c>
      <c r="BL2" s="1">
        <v>69</v>
      </c>
      <c r="BM2" s="1">
        <v>8</v>
      </c>
      <c r="BN2" s="1">
        <v>4.33</v>
      </c>
      <c r="BO2" s="1">
        <v>54</v>
      </c>
      <c r="BP2" s="1">
        <v>6.33</v>
      </c>
      <c r="BQ2" s="1">
        <v>3</v>
      </c>
      <c r="BR2" s="1">
        <v>47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18.329999999999998</v>
      </c>
      <c r="BZ2" s="1">
        <v>4</v>
      </c>
      <c r="CA2" s="1">
        <v>0.33</v>
      </c>
      <c r="CB2" s="1">
        <v>1.33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0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3.3194005000000013</v>
      </c>
      <c r="CL2" s="1">
        <v>12</v>
      </c>
    </row>
    <row r="3" spans="1:90" x14ac:dyDescent="0.25">
      <c r="A3" s="1" t="s">
        <v>89</v>
      </c>
      <c r="B3" s="1">
        <v>6.2</v>
      </c>
      <c r="C3" s="1">
        <v>2</v>
      </c>
      <c r="D3" s="1">
        <v>82</v>
      </c>
      <c r="E3" s="1">
        <v>0.25</v>
      </c>
      <c r="F3" s="1">
        <v>0.75</v>
      </c>
      <c r="G3" s="1">
        <v>0.4</v>
      </c>
      <c r="H3" s="1">
        <v>3</v>
      </c>
      <c r="I3" s="1">
        <v>2.5</v>
      </c>
      <c r="J3" s="1">
        <v>0.5</v>
      </c>
      <c r="K3" s="1">
        <v>1.5</v>
      </c>
      <c r="L3" s="1">
        <v>1</v>
      </c>
      <c r="M3" s="1">
        <v>0</v>
      </c>
      <c r="N3" s="1">
        <v>0.5</v>
      </c>
      <c r="O3" s="1">
        <v>0.12</v>
      </c>
      <c r="P3" s="1">
        <v>0.12</v>
      </c>
      <c r="Q3" s="1">
        <v>0.5</v>
      </c>
      <c r="R3" s="1">
        <v>0.5</v>
      </c>
      <c r="S3" s="1">
        <v>0</v>
      </c>
      <c r="T3" s="1">
        <v>0</v>
      </c>
      <c r="U3" s="1">
        <v>10</v>
      </c>
      <c r="V3" s="1">
        <v>6.5</v>
      </c>
      <c r="W3" s="1">
        <v>65</v>
      </c>
      <c r="X3" s="1">
        <v>2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0.5</v>
      </c>
      <c r="AE3" s="1">
        <v>0.28000000000000003</v>
      </c>
      <c r="AF3" s="1">
        <v>1</v>
      </c>
      <c r="AG3" s="1">
        <v>0</v>
      </c>
      <c r="AH3" s="1">
        <v>0.5</v>
      </c>
      <c r="AI3" s="1">
        <v>0</v>
      </c>
      <c r="AJ3" s="1">
        <v>0</v>
      </c>
      <c r="AK3" s="1">
        <v>27</v>
      </c>
      <c r="AL3" s="1">
        <v>12.3</v>
      </c>
      <c r="AM3" s="1">
        <v>36.799999999999997</v>
      </c>
      <c r="AN3" s="1">
        <v>1.3</v>
      </c>
      <c r="AO3" s="1">
        <v>3.6</v>
      </c>
      <c r="AP3" s="1">
        <v>4</v>
      </c>
      <c r="AQ3" s="1">
        <v>25</v>
      </c>
      <c r="AR3" s="1">
        <v>1.5</v>
      </c>
      <c r="AS3" s="1">
        <v>8</v>
      </c>
      <c r="AT3" s="1">
        <v>1</v>
      </c>
      <c r="AU3" s="1">
        <v>2.5</v>
      </c>
      <c r="AV3" s="1">
        <v>2</v>
      </c>
      <c r="AW3" s="1">
        <v>80</v>
      </c>
      <c r="AX3" s="1">
        <v>5.5</v>
      </c>
      <c r="AY3" s="1">
        <v>0</v>
      </c>
      <c r="AZ3" s="1">
        <v>0.5</v>
      </c>
      <c r="BA3" s="1">
        <v>0.5</v>
      </c>
      <c r="BB3" s="1">
        <v>1</v>
      </c>
      <c r="BC3" s="1">
        <v>11.5</v>
      </c>
      <c r="BD3" s="1">
        <v>7</v>
      </c>
      <c r="BE3" s="1">
        <v>4.5</v>
      </c>
      <c r="BF3" s="1">
        <v>1</v>
      </c>
      <c r="BG3" s="1">
        <v>2.5</v>
      </c>
      <c r="BH3" s="1">
        <v>2</v>
      </c>
      <c r="BI3" s="1">
        <v>1.62</v>
      </c>
      <c r="BJ3" s="1">
        <v>19.5</v>
      </c>
      <c r="BK3" s="1">
        <v>10.5</v>
      </c>
      <c r="BL3" s="1">
        <v>54</v>
      </c>
      <c r="BM3" s="1">
        <v>18</v>
      </c>
      <c r="BN3" s="1">
        <v>9.5</v>
      </c>
      <c r="BO3" s="1">
        <v>53</v>
      </c>
      <c r="BP3" s="1">
        <v>10</v>
      </c>
      <c r="BQ3" s="1">
        <v>6.5</v>
      </c>
      <c r="BR3" s="1">
        <v>65</v>
      </c>
      <c r="BS3" s="1">
        <v>0</v>
      </c>
      <c r="BT3" s="1">
        <v>0</v>
      </c>
      <c r="BU3" s="1">
        <v>2</v>
      </c>
      <c r="BV3" s="1">
        <v>0</v>
      </c>
      <c r="BW3" s="1">
        <v>1</v>
      </c>
      <c r="BX3" s="1">
        <v>2.5</v>
      </c>
      <c r="BY3" s="1">
        <v>46</v>
      </c>
      <c r="BZ3" s="1">
        <v>6.5</v>
      </c>
      <c r="CA3" s="1">
        <v>2.5</v>
      </c>
      <c r="CB3" s="1">
        <v>2</v>
      </c>
      <c r="CC3" s="1">
        <v>0.5</v>
      </c>
      <c r="CD3" s="1">
        <v>0</v>
      </c>
      <c r="CE3" s="1">
        <v>0</v>
      </c>
      <c r="CF3" s="1">
        <v>0</v>
      </c>
      <c r="CG3" s="1">
        <v>0.5</v>
      </c>
      <c r="CH3" s="1">
        <v>0</v>
      </c>
      <c r="CI3" s="1">
        <v>0</v>
      </c>
      <c r="CJ3" s="1">
        <v>0</v>
      </c>
      <c r="CK3" s="1">
        <f t="shared" si="0"/>
        <v>4.0032021999999987</v>
      </c>
      <c r="CL3" s="1">
        <v>10</v>
      </c>
    </row>
    <row r="4" spans="1:90" x14ac:dyDescent="0.25">
      <c r="A4" s="1" t="s">
        <v>66</v>
      </c>
      <c r="B4" s="1">
        <v>6.6</v>
      </c>
      <c r="C4" s="1">
        <v>3</v>
      </c>
      <c r="D4" s="1">
        <v>90</v>
      </c>
      <c r="E4" s="1">
        <v>0.32</v>
      </c>
      <c r="F4" s="1">
        <v>0.2</v>
      </c>
      <c r="G4" s="1">
        <v>0.5</v>
      </c>
      <c r="H4" s="1">
        <v>1</v>
      </c>
      <c r="I4" s="1">
        <v>3</v>
      </c>
      <c r="J4" s="1">
        <v>1.33</v>
      </c>
      <c r="K4" s="1">
        <v>2.33</v>
      </c>
      <c r="L4" s="1">
        <v>0.67</v>
      </c>
      <c r="M4" s="1">
        <v>0.67</v>
      </c>
      <c r="N4" s="1">
        <v>0.33</v>
      </c>
      <c r="O4" s="1">
        <v>0.44</v>
      </c>
      <c r="P4" s="1">
        <v>0.44</v>
      </c>
      <c r="Q4" s="1">
        <v>0.33</v>
      </c>
      <c r="R4" s="1">
        <v>0.33</v>
      </c>
      <c r="S4" s="1">
        <v>0</v>
      </c>
      <c r="T4" s="1">
        <v>0</v>
      </c>
      <c r="U4" s="1">
        <v>12.67</v>
      </c>
      <c r="V4" s="1">
        <v>4.33</v>
      </c>
      <c r="W4" s="1">
        <v>34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0.33</v>
      </c>
      <c r="AD4" s="1">
        <v>0</v>
      </c>
      <c r="AE4" s="1">
        <v>0.1</v>
      </c>
      <c r="AF4" s="1">
        <v>0</v>
      </c>
      <c r="AG4" s="1">
        <v>0</v>
      </c>
      <c r="AH4" s="1">
        <v>0.33</v>
      </c>
      <c r="AI4" s="1">
        <v>0</v>
      </c>
      <c r="AJ4" s="1">
        <v>0</v>
      </c>
      <c r="AK4" s="1">
        <v>39</v>
      </c>
      <c r="AL4" s="1">
        <v>5.07</v>
      </c>
      <c r="AM4" s="1">
        <v>15.67</v>
      </c>
      <c r="AN4" s="1">
        <v>2</v>
      </c>
      <c r="AO4" s="1">
        <v>5</v>
      </c>
      <c r="AP4" s="1">
        <v>0</v>
      </c>
      <c r="AQ4" s="1">
        <v>8</v>
      </c>
      <c r="AR4" s="1">
        <v>0</v>
      </c>
      <c r="AS4" s="1">
        <v>3</v>
      </c>
      <c r="AT4" s="1">
        <v>2.67</v>
      </c>
      <c r="AU4" s="1">
        <v>1.33</v>
      </c>
      <c r="AV4" s="1">
        <v>1</v>
      </c>
      <c r="AW4" s="1">
        <v>75</v>
      </c>
      <c r="AX4" s="1">
        <v>2</v>
      </c>
      <c r="AY4" s="1">
        <v>0</v>
      </c>
      <c r="AZ4" s="1">
        <v>0.33</v>
      </c>
      <c r="BA4" s="1">
        <v>0.33</v>
      </c>
      <c r="BB4" s="1">
        <v>0.67</v>
      </c>
      <c r="BC4" s="1">
        <v>15.67</v>
      </c>
      <c r="BD4" s="1">
        <v>9.67</v>
      </c>
      <c r="BE4" s="1">
        <v>6.67</v>
      </c>
      <c r="BF4" s="1">
        <v>1.33</v>
      </c>
      <c r="BG4" s="1">
        <v>4.67</v>
      </c>
      <c r="BH4" s="1">
        <v>3.33</v>
      </c>
      <c r="BI4" s="1">
        <v>2.2599999999999998</v>
      </c>
      <c r="BJ4" s="1">
        <v>23</v>
      </c>
      <c r="BK4" s="1">
        <v>10.67</v>
      </c>
      <c r="BL4" s="1">
        <v>46</v>
      </c>
      <c r="BM4" s="1">
        <v>20</v>
      </c>
      <c r="BN4" s="1">
        <v>8.67</v>
      </c>
      <c r="BO4" s="1">
        <v>43</v>
      </c>
      <c r="BP4" s="1">
        <v>12.67</v>
      </c>
      <c r="BQ4" s="1">
        <v>4.33</v>
      </c>
      <c r="BR4" s="1">
        <v>34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0</v>
      </c>
      <c r="BY4" s="1">
        <v>40.33</v>
      </c>
      <c r="BZ4" s="1">
        <v>4</v>
      </c>
      <c r="CA4" s="1">
        <v>3.33</v>
      </c>
      <c r="CB4" s="1">
        <v>2.33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2.4201395999999993</v>
      </c>
      <c r="CL4" s="1">
        <v>9</v>
      </c>
    </row>
    <row r="5" spans="1:90" x14ac:dyDescent="0.25">
      <c r="A5" s="1" t="s">
        <v>78</v>
      </c>
      <c r="B5" s="1">
        <v>5.9</v>
      </c>
      <c r="C5" s="1">
        <v>3</v>
      </c>
      <c r="D5" s="1">
        <v>90</v>
      </c>
      <c r="E5" s="1">
        <v>0.56000000000000005</v>
      </c>
      <c r="F5" s="1">
        <v>0.25</v>
      </c>
      <c r="G5" s="1">
        <v>0.8</v>
      </c>
      <c r="H5" s="1">
        <v>1</v>
      </c>
      <c r="I5" s="1">
        <v>3.67</v>
      </c>
      <c r="J5" s="1">
        <v>0.67</v>
      </c>
      <c r="K5" s="1">
        <v>3</v>
      </c>
      <c r="L5" s="1">
        <v>0.67</v>
      </c>
      <c r="M5" s="1">
        <v>1</v>
      </c>
      <c r="N5" s="1">
        <v>0.67</v>
      </c>
      <c r="O5" s="1">
        <v>0.47</v>
      </c>
      <c r="P5" s="1">
        <v>0.47</v>
      </c>
      <c r="Q5" s="1">
        <v>0.33</v>
      </c>
      <c r="R5" s="1">
        <v>0.33</v>
      </c>
      <c r="S5" s="1">
        <v>0</v>
      </c>
      <c r="T5" s="1">
        <v>0</v>
      </c>
      <c r="U5" s="1">
        <v>11.33</v>
      </c>
      <c r="V5" s="1">
        <v>6</v>
      </c>
      <c r="W5" s="1">
        <v>53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2</v>
      </c>
      <c r="AD5" s="1">
        <v>0.33</v>
      </c>
      <c r="AE5" s="1">
        <v>0.3</v>
      </c>
      <c r="AF5" s="1">
        <v>0</v>
      </c>
      <c r="AG5" s="1">
        <v>0</v>
      </c>
      <c r="AH5" s="1">
        <v>0.33</v>
      </c>
      <c r="AI5" s="1">
        <v>0</v>
      </c>
      <c r="AJ5" s="1">
        <v>0</v>
      </c>
      <c r="AK5" s="1">
        <v>51</v>
      </c>
      <c r="AL5" s="1">
        <v>21.67</v>
      </c>
      <c r="AM5" s="1">
        <v>18.600000000000001</v>
      </c>
      <c r="AN5" s="1">
        <v>2.8</v>
      </c>
      <c r="AO5" s="1">
        <v>5.5</v>
      </c>
      <c r="AP5" s="1">
        <v>2.33</v>
      </c>
      <c r="AQ5" s="1">
        <v>10.33</v>
      </c>
      <c r="AR5" s="1">
        <v>0</v>
      </c>
      <c r="AS5" s="1">
        <v>3</v>
      </c>
      <c r="AT5" s="1">
        <v>1</v>
      </c>
      <c r="AU5" s="1">
        <v>1.67</v>
      </c>
      <c r="AV5" s="1">
        <v>1</v>
      </c>
      <c r="AW5" s="1">
        <v>60</v>
      </c>
      <c r="AX5" s="1">
        <v>3</v>
      </c>
      <c r="AY5" s="1">
        <v>0.67</v>
      </c>
      <c r="AZ5" s="1">
        <v>0</v>
      </c>
      <c r="BA5" s="1">
        <v>0.33</v>
      </c>
      <c r="BB5" s="1">
        <v>1</v>
      </c>
      <c r="BC5" s="1">
        <v>11.67</v>
      </c>
      <c r="BD5" s="1">
        <v>7.67</v>
      </c>
      <c r="BE5" s="1">
        <v>3.33</v>
      </c>
      <c r="BF5" s="1">
        <v>0.67</v>
      </c>
      <c r="BG5" s="1">
        <v>2.67</v>
      </c>
      <c r="BH5" s="1">
        <v>2</v>
      </c>
      <c r="BI5" s="1">
        <v>1.42</v>
      </c>
      <c r="BJ5" s="1">
        <v>18.670000000000002</v>
      </c>
      <c r="BK5" s="1">
        <v>11.67</v>
      </c>
      <c r="BL5" s="1">
        <v>63</v>
      </c>
      <c r="BM5" s="1">
        <v>15</v>
      </c>
      <c r="BN5" s="1">
        <v>8.67</v>
      </c>
      <c r="BO5" s="1">
        <v>58</v>
      </c>
      <c r="BP5" s="1">
        <v>11.33</v>
      </c>
      <c r="BQ5" s="1">
        <v>6</v>
      </c>
      <c r="BR5" s="1">
        <v>53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1</v>
      </c>
      <c r="BY5" s="1">
        <v>37.67</v>
      </c>
      <c r="BZ5" s="1">
        <v>7.33</v>
      </c>
      <c r="CA5" s="1">
        <v>3</v>
      </c>
      <c r="CB5" s="1">
        <v>2</v>
      </c>
      <c r="CC5" s="1">
        <v>0.33</v>
      </c>
      <c r="CD5" s="1">
        <v>0.33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5.1614192999999986</v>
      </c>
      <c r="CL5" s="1">
        <v>6</v>
      </c>
    </row>
    <row r="6" spans="1:90" x14ac:dyDescent="0.25">
      <c r="A6" s="1" t="s">
        <v>60</v>
      </c>
      <c r="B6" s="1">
        <v>7.2</v>
      </c>
      <c r="C6" s="1">
        <v>3</v>
      </c>
      <c r="D6" s="1">
        <v>90</v>
      </c>
      <c r="E6" s="1">
        <v>0.27</v>
      </c>
      <c r="F6" s="1">
        <v>0</v>
      </c>
      <c r="G6" s="1">
        <v>0.3</v>
      </c>
      <c r="H6" s="1">
        <v>0</v>
      </c>
      <c r="I6" s="1">
        <v>2.67</v>
      </c>
      <c r="J6" s="1">
        <v>0.67</v>
      </c>
      <c r="K6" s="1">
        <v>2.33</v>
      </c>
      <c r="L6" s="1">
        <v>0.33</v>
      </c>
      <c r="M6" s="1">
        <v>0.33</v>
      </c>
      <c r="N6" s="1">
        <v>1.67</v>
      </c>
      <c r="O6" s="1">
        <v>0.24</v>
      </c>
      <c r="P6" s="1">
        <v>0.24</v>
      </c>
      <c r="Q6" s="1">
        <v>0</v>
      </c>
      <c r="R6" s="1">
        <v>0</v>
      </c>
      <c r="S6" s="1">
        <v>0</v>
      </c>
      <c r="T6" s="1">
        <v>0</v>
      </c>
      <c r="U6" s="1">
        <v>2.67</v>
      </c>
      <c r="V6" s="1">
        <v>2</v>
      </c>
      <c r="W6" s="1">
        <v>75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0.67</v>
      </c>
      <c r="AI6" s="1">
        <v>0</v>
      </c>
      <c r="AJ6" s="1">
        <v>0</v>
      </c>
      <c r="AK6" s="1">
        <v>29</v>
      </c>
      <c r="AL6" s="1">
        <v>4.7699999999999996</v>
      </c>
      <c r="AM6" s="1">
        <v>0</v>
      </c>
      <c r="AN6" s="1">
        <v>1.2</v>
      </c>
      <c r="AO6" s="1">
        <v>3.2</v>
      </c>
      <c r="AP6" s="1">
        <v>-3.67</v>
      </c>
      <c r="AQ6" s="1">
        <v>-3.67</v>
      </c>
      <c r="AR6" s="1">
        <v>0</v>
      </c>
      <c r="AS6" s="1">
        <v>1.33</v>
      </c>
      <c r="AT6" s="1">
        <v>2.33</v>
      </c>
      <c r="AU6" s="1">
        <v>0.67</v>
      </c>
      <c r="AV6" s="1">
        <v>0.33</v>
      </c>
      <c r="AW6" s="1">
        <v>49</v>
      </c>
      <c r="AX6" s="1">
        <v>2</v>
      </c>
      <c r="AY6" s="1">
        <v>0</v>
      </c>
      <c r="AZ6" s="1">
        <v>0</v>
      </c>
      <c r="BA6" s="1">
        <v>0.33</v>
      </c>
      <c r="BB6" s="1">
        <v>0.33</v>
      </c>
      <c r="BC6" s="1">
        <v>14.33</v>
      </c>
      <c r="BD6" s="1">
        <v>8.33</v>
      </c>
      <c r="BE6" s="1">
        <v>5</v>
      </c>
      <c r="BF6" s="1">
        <v>0</v>
      </c>
      <c r="BG6" s="1">
        <v>1.67</v>
      </c>
      <c r="BH6" s="1">
        <v>2</v>
      </c>
      <c r="BI6" s="1">
        <v>1.75</v>
      </c>
      <c r="BJ6" s="1">
        <v>7</v>
      </c>
      <c r="BK6" s="1">
        <v>4.67</v>
      </c>
      <c r="BL6" s="1">
        <v>67</v>
      </c>
      <c r="BM6" s="1">
        <v>5.67</v>
      </c>
      <c r="BN6" s="1">
        <v>3.67</v>
      </c>
      <c r="BO6" s="1">
        <v>65</v>
      </c>
      <c r="BP6" s="1">
        <v>2.67</v>
      </c>
      <c r="BQ6" s="1">
        <v>2</v>
      </c>
      <c r="BR6" s="1">
        <v>75</v>
      </c>
      <c r="BS6" s="1">
        <v>0</v>
      </c>
      <c r="BT6" s="1">
        <v>0</v>
      </c>
      <c r="BU6" s="1">
        <v>3</v>
      </c>
      <c r="BV6" s="1">
        <v>0</v>
      </c>
      <c r="BW6" s="1">
        <v>0</v>
      </c>
      <c r="BX6" s="1">
        <v>0.33</v>
      </c>
      <c r="BY6" s="1">
        <v>22.33</v>
      </c>
      <c r="BZ6" s="1">
        <v>6</v>
      </c>
      <c r="CA6" s="1">
        <v>0.33</v>
      </c>
      <c r="CB6" s="1">
        <v>0.33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3.1011872000000009</v>
      </c>
      <c r="CL6" s="1">
        <v>2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0.34</v>
      </c>
      <c r="F7" s="1">
        <v>0.67</v>
      </c>
      <c r="G7" s="1">
        <v>0.4</v>
      </c>
      <c r="H7" s="1">
        <v>2</v>
      </c>
      <c r="I7" s="1">
        <v>2</v>
      </c>
      <c r="J7" s="1">
        <v>1</v>
      </c>
      <c r="K7" s="1">
        <v>2</v>
      </c>
      <c r="L7" s="1">
        <v>0.33</v>
      </c>
      <c r="M7" s="1">
        <v>0.33</v>
      </c>
      <c r="N7" s="1">
        <v>0.33</v>
      </c>
      <c r="O7" s="1">
        <v>0.27</v>
      </c>
      <c r="P7" s="1">
        <v>0.27</v>
      </c>
      <c r="Q7" s="1">
        <v>0.67</v>
      </c>
      <c r="R7" s="1">
        <v>0.67</v>
      </c>
      <c r="S7" s="1">
        <v>0</v>
      </c>
      <c r="T7" s="1">
        <v>0</v>
      </c>
      <c r="U7" s="1">
        <v>13.33</v>
      </c>
      <c r="V7" s="1">
        <v>9</v>
      </c>
      <c r="W7" s="1">
        <v>68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0.08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25</v>
      </c>
      <c r="AL7" s="1">
        <v>9.93</v>
      </c>
      <c r="AM7" s="1">
        <v>27.87</v>
      </c>
      <c r="AN7" s="1">
        <v>1.3</v>
      </c>
      <c r="AO7" s="1">
        <v>4.2</v>
      </c>
      <c r="AP7" s="1">
        <v>5</v>
      </c>
      <c r="AQ7" s="1">
        <v>21</v>
      </c>
      <c r="AR7" s="1">
        <v>1</v>
      </c>
      <c r="AS7" s="1">
        <v>5.67</v>
      </c>
      <c r="AT7" s="1">
        <v>1.67</v>
      </c>
      <c r="AU7" s="1">
        <v>0</v>
      </c>
      <c r="AV7" s="1">
        <v>0</v>
      </c>
      <c r="AX7" s="1">
        <v>3</v>
      </c>
      <c r="AY7" s="1">
        <v>0.67</v>
      </c>
      <c r="AZ7" s="1">
        <v>0.33</v>
      </c>
      <c r="BA7" s="1">
        <v>0.33</v>
      </c>
      <c r="BB7" s="1">
        <v>1.33</v>
      </c>
      <c r="BC7" s="1">
        <v>12</v>
      </c>
      <c r="BD7" s="1">
        <v>7</v>
      </c>
      <c r="BE7" s="1">
        <v>4.33</v>
      </c>
      <c r="BF7" s="1">
        <v>0.67</v>
      </c>
      <c r="BG7" s="1">
        <v>2</v>
      </c>
      <c r="BH7" s="1">
        <v>1.67</v>
      </c>
      <c r="BI7" s="1">
        <v>1.37</v>
      </c>
      <c r="BJ7" s="1">
        <v>22.67</v>
      </c>
      <c r="BK7" s="1">
        <v>15.33</v>
      </c>
      <c r="BL7" s="1">
        <v>68</v>
      </c>
      <c r="BM7" s="1">
        <v>19</v>
      </c>
      <c r="BN7" s="1">
        <v>12</v>
      </c>
      <c r="BO7" s="1">
        <v>63</v>
      </c>
      <c r="BP7" s="1">
        <v>13.33</v>
      </c>
      <c r="BQ7" s="1">
        <v>9</v>
      </c>
      <c r="BR7" s="1">
        <v>68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39.33</v>
      </c>
      <c r="BZ7" s="1">
        <v>3.67</v>
      </c>
      <c r="CA7" s="1">
        <v>2.33</v>
      </c>
      <c r="CB7" s="1">
        <v>1.67</v>
      </c>
      <c r="CC7" s="1">
        <v>0.67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3.6763248000000019</v>
      </c>
      <c r="CL7" s="1">
        <v>2</v>
      </c>
    </row>
    <row r="8" spans="1:90" x14ac:dyDescent="0.25">
      <c r="A8" s="1" t="s">
        <v>67</v>
      </c>
      <c r="B8" s="1">
        <v>5.4</v>
      </c>
      <c r="C8" s="1">
        <v>3</v>
      </c>
      <c r="D8" s="1">
        <v>44.67</v>
      </c>
      <c r="E8" s="1">
        <v>0.03</v>
      </c>
      <c r="F8" s="1">
        <v>0</v>
      </c>
      <c r="G8" s="1">
        <v>0</v>
      </c>
      <c r="H8" s="1">
        <v>0</v>
      </c>
      <c r="I8" s="1">
        <v>0.33</v>
      </c>
      <c r="J8" s="1">
        <v>0</v>
      </c>
      <c r="K8" s="1">
        <v>0.33</v>
      </c>
      <c r="L8" s="1">
        <v>0</v>
      </c>
      <c r="M8" s="1">
        <v>0</v>
      </c>
      <c r="N8" s="1">
        <v>0</v>
      </c>
      <c r="O8" s="1">
        <v>0.01</v>
      </c>
      <c r="P8" s="1">
        <v>0.01</v>
      </c>
      <c r="Q8" s="1">
        <v>0</v>
      </c>
      <c r="R8" s="1">
        <v>0</v>
      </c>
      <c r="S8" s="1">
        <v>0</v>
      </c>
      <c r="T8" s="1">
        <v>0</v>
      </c>
      <c r="U8" s="1">
        <v>6.67</v>
      </c>
      <c r="V8" s="1">
        <v>5.67</v>
      </c>
      <c r="W8" s="1">
        <v>85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0.01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6</v>
      </c>
      <c r="AL8" s="1">
        <v>1.93</v>
      </c>
      <c r="AM8" s="1">
        <v>2.4700000000000002</v>
      </c>
      <c r="AN8" s="1">
        <v>0.1</v>
      </c>
      <c r="AO8" s="1">
        <v>2.2000000000000002</v>
      </c>
      <c r="AP8" s="1">
        <v>4.33</v>
      </c>
      <c r="AQ8" s="1">
        <v>4.33</v>
      </c>
      <c r="AR8" s="1">
        <v>0</v>
      </c>
      <c r="AS8" s="1">
        <v>1.33</v>
      </c>
      <c r="AT8" s="1">
        <v>0.67</v>
      </c>
      <c r="AU8" s="1">
        <v>1</v>
      </c>
      <c r="AV8" s="1">
        <v>0.67</v>
      </c>
      <c r="AW8" s="1">
        <v>67</v>
      </c>
      <c r="AX8" s="1">
        <v>3</v>
      </c>
      <c r="AY8" s="1">
        <v>0.33</v>
      </c>
      <c r="AZ8" s="1">
        <v>0</v>
      </c>
      <c r="BA8" s="1">
        <v>0</v>
      </c>
      <c r="BB8" s="1">
        <v>0.33</v>
      </c>
      <c r="BC8" s="1">
        <v>16.329999999999998</v>
      </c>
      <c r="BD8" s="1">
        <v>10.33</v>
      </c>
      <c r="BE8" s="1">
        <v>6</v>
      </c>
      <c r="BF8" s="1">
        <v>1</v>
      </c>
      <c r="BG8" s="1">
        <v>3</v>
      </c>
      <c r="BH8" s="1">
        <v>1.33</v>
      </c>
      <c r="BI8" s="1">
        <v>1.65</v>
      </c>
      <c r="BJ8" s="1">
        <v>11.67</v>
      </c>
      <c r="BK8" s="1">
        <v>9</v>
      </c>
      <c r="BL8" s="1">
        <v>77</v>
      </c>
      <c r="BM8" s="1">
        <v>9.33</v>
      </c>
      <c r="BN8" s="1">
        <v>7</v>
      </c>
      <c r="BO8" s="1">
        <v>75</v>
      </c>
      <c r="BP8" s="1">
        <v>6.67</v>
      </c>
      <c r="BQ8" s="1">
        <v>5.67</v>
      </c>
      <c r="BR8" s="1">
        <v>85</v>
      </c>
      <c r="BS8" s="1">
        <v>0</v>
      </c>
      <c r="BT8" s="1">
        <v>0</v>
      </c>
      <c r="BU8" s="1">
        <v>1</v>
      </c>
      <c r="BV8" s="1">
        <v>2</v>
      </c>
      <c r="BW8" s="1">
        <v>1</v>
      </c>
      <c r="BX8" s="1">
        <v>0.33</v>
      </c>
      <c r="BY8" s="1">
        <v>20</v>
      </c>
      <c r="BZ8" s="1">
        <v>0.33</v>
      </c>
      <c r="CA8" s="1">
        <v>0.67</v>
      </c>
      <c r="CB8" s="1">
        <v>1.33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5.3083717999999944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90</v>
      </c>
      <c r="E9" s="1">
        <v>0.28000000000000003</v>
      </c>
      <c r="F9" s="1">
        <v>0.5</v>
      </c>
      <c r="G9" s="1">
        <v>0.3</v>
      </c>
      <c r="H9" s="1">
        <v>2</v>
      </c>
      <c r="I9" s="1">
        <v>2.67</v>
      </c>
      <c r="J9" s="1">
        <v>0.67</v>
      </c>
      <c r="K9" s="1">
        <v>1.67</v>
      </c>
      <c r="L9" s="1">
        <v>1</v>
      </c>
      <c r="M9" s="1">
        <v>0.33</v>
      </c>
      <c r="N9" s="1">
        <v>0.33</v>
      </c>
      <c r="O9" s="1">
        <v>0.23</v>
      </c>
      <c r="P9" s="1">
        <v>0.23</v>
      </c>
      <c r="Q9" s="1">
        <v>0.33</v>
      </c>
      <c r="R9" s="1">
        <v>0.33</v>
      </c>
      <c r="S9" s="1">
        <v>0</v>
      </c>
      <c r="T9" s="1">
        <v>0</v>
      </c>
      <c r="U9" s="1">
        <v>6</v>
      </c>
      <c r="V9" s="1">
        <v>4.33</v>
      </c>
      <c r="W9" s="1">
        <v>72</v>
      </c>
      <c r="X9" s="1">
        <v>1.67</v>
      </c>
      <c r="Y9" s="1">
        <v>0</v>
      </c>
      <c r="Z9" s="1">
        <v>0</v>
      </c>
      <c r="AA9" s="1">
        <v>0</v>
      </c>
      <c r="AB9" s="1">
        <v>0</v>
      </c>
      <c r="AC9" s="1">
        <v>0.67</v>
      </c>
      <c r="AD9" s="1">
        <v>0</v>
      </c>
      <c r="AE9" s="1">
        <v>0.08</v>
      </c>
      <c r="AF9" s="1">
        <v>0.33</v>
      </c>
      <c r="AG9" s="1">
        <v>0</v>
      </c>
      <c r="AH9" s="1">
        <v>0.33</v>
      </c>
      <c r="AI9" s="1">
        <v>0</v>
      </c>
      <c r="AJ9" s="1">
        <v>0</v>
      </c>
      <c r="AK9" s="1">
        <v>27</v>
      </c>
      <c r="AL9" s="1">
        <v>8.57</v>
      </c>
      <c r="AM9" s="1">
        <v>16.53</v>
      </c>
      <c r="AN9" s="1">
        <v>1.2</v>
      </c>
      <c r="AO9" s="1">
        <v>3.8</v>
      </c>
      <c r="AP9" s="1">
        <v>3.67</v>
      </c>
      <c r="AQ9" s="1">
        <v>14.67</v>
      </c>
      <c r="AR9" s="1">
        <v>0.67</v>
      </c>
      <c r="AS9" s="1">
        <v>4.67</v>
      </c>
      <c r="AT9" s="1">
        <v>2.33</v>
      </c>
      <c r="AU9" s="1">
        <v>0</v>
      </c>
      <c r="AV9" s="1">
        <v>0</v>
      </c>
      <c r="AX9" s="1">
        <v>4.67</v>
      </c>
      <c r="AY9" s="1">
        <v>0.33</v>
      </c>
      <c r="AZ9" s="1">
        <v>0</v>
      </c>
      <c r="BA9" s="1">
        <v>1</v>
      </c>
      <c r="BB9" s="1">
        <v>1.33</v>
      </c>
      <c r="BC9" s="1">
        <v>14.33</v>
      </c>
      <c r="BD9" s="1">
        <v>8.33</v>
      </c>
      <c r="BE9" s="1">
        <v>5</v>
      </c>
      <c r="BF9" s="1">
        <v>0</v>
      </c>
      <c r="BG9" s="1">
        <v>1.67</v>
      </c>
      <c r="BH9" s="1">
        <v>2</v>
      </c>
      <c r="BI9" s="1">
        <v>1.75</v>
      </c>
      <c r="BJ9" s="1">
        <v>15.33</v>
      </c>
      <c r="BK9" s="1">
        <v>12.33</v>
      </c>
      <c r="BL9" s="1">
        <v>80</v>
      </c>
      <c r="BM9" s="1">
        <v>12.33</v>
      </c>
      <c r="BN9" s="1">
        <v>8</v>
      </c>
      <c r="BO9" s="1">
        <v>65</v>
      </c>
      <c r="BP9" s="1">
        <v>6</v>
      </c>
      <c r="BQ9" s="1">
        <v>4.33</v>
      </c>
      <c r="BR9" s="1">
        <v>72</v>
      </c>
      <c r="BS9" s="1">
        <v>0</v>
      </c>
      <c r="BT9" s="1">
        <v>0</v>
      </c>
      <c r="BU9" s="1">
        <v>3</v>
      </c>
      <c r="BV9" s="1">
        <v>0</v>
      </c>
      <c r="BW9" s="1">
        <v>0</v>
      </c>
      <c r="BX9" s="1">
        <v>3.33</v>
      </c>
      <c r="BY9" s="1">
        <v>39.33</v>
      </c>
      <c r="BZ9" s="1">
        <v>2.33</v>
      </c>
      <c r="CA9" s="1">
        <v>1</v>
      </c>
      <c r="CB9" s="1">
        <v>2.33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3.9230309999999977</v>
      </c>
      <c r="CL9" s="1">
        <v>2</v>
      </c>
    </row>
    <row r="10" spans="1:90" x14ac:dyDescent="0.25">
      <c r="A10" s="1" t="s">
        <v>70</v>
      </c>
      <c r="B10" s="1">
        <v>6.2</v>
      </c>
      <c r="C10" s="1">
        <v>2</v>
      </c>
      <c r="D10" s="1">
        <v>89</v>
      </c>
      <c r="E10" s="1">
        <v>0.37</v>
      </c>
      <c r="F10" s="1">
        <v>0.33</v>
      </c>
      <c r="G10" s="1">
        <v>0.6</v>
      </c>
      <c r="H10" s="1">
        <v>1</v>
      </c>
      <c r="I10" s="1">
        <v>4</v>
      </c>
      <c r="J10" s="1">
        <v>2</v>
      </c>
      <c r="K10" s="1">
        <v>1</v>
      </c>
      <c r="L10" s="1">
        <v>3</v>
      </c>
      <c r="M10" s="1">
        <v>0.5</v>
      </c>
      <c r="N10" s="1">
        <v>0</v>
      </c>
      <c r="O10" s="1">
        <v>0.48</v>
      </c>
      <c r="P10" s="1">
        <v>0.48</v>
      </c>
      <c r="Q10" s="1">
        <v>0.5</v>
      </c>
      <c r="R10" s="1">
        <v>0</v>
      </c>
      <c r="S10" s="1">
        <v>0.5</v>
      </c>
      <c r="T10" s="1">
        <v>0</v>
      </c>
      <c r="U10" s="1">
        <v>14.5</v>
      </c>
      <c r="V10" s="1">
        <v>11.5</v>
      </c>
      <c r="W10" s="1">
        <v>79</v>
      </c>
      <c r="X10" s="1">
        <v>1.5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0.12</v>
      </c>
      <c r="AF10" s="1">
        <v>0</v>
      </c>
      <c r="AG10" s="1">
        <v>0</v>
      </c>
      <c r="AH10" s="1">
        <v>0.5</v>
      </c>
      <c r="AI10" s="1">
        <v>0</v>
      </c>
      <c r="AJ10" s="1">
        <v>0</v>
      </c>
      <c r="AK10" s="1">
        <v>40</v>
      </c>
      <c r="AL10" s="1">
        <v>15.6</v>
      </c>
      <c r="AM10" s="1">
        <v>25.4</v>
      </c>
      <c r="AN10" s="1">
        <v>2.2999999999999998</v>
      </c>
      <c r="AO10" s="1">
        <v>4.5</v>
      </c>
      <c r="AP10" s="1">
        <v>0.5</v>
      </c>
      <c r="AQ10" s="1">
        <v>12.5</v>
      </c>
      <c r="AR10" s="1">
        <v>0.5</v>
      </c>
      <c r="AS10" s="1">
        <v>4</v>
      </c>
      <c r="AT10" s="1">
        <v>1</v>
      </c>
      <c r="AU10" s="1">
        <v>0.5</v>
      </c>
      <c r="AV10" s="1">
        <v>0</v>
      </c>
      <c r="AW10" s="1">
        <v>0</v>
      </c>
      <c r="AX10" s="1">
        <v>2.5</v>
      </c>
      <c r="AY10" s="1">
        <v>0.5</v>
      </c>
      <c r="AZ10" s="1">
        <v>0</v>
      </c>
      <c r="BA10" s="1">
        <v>0.5</v>
      </c>
      <c r="BB10" s="1">
        <v>1</v>
      </c>
      <c r="BC10" s="1">
        <v>11.5</v>
      </c>
      <c r="BD10" s="1">
        <v>6</v>
      </c>
      <c r="BE10" s="1">
        <v>3</v>
      </c>
      <c r="BF10" s="1">
        <v>1</v>
      </c>
      <c r="BG10" s="1">
        <v>2</v>
      </c>
      <c r="BH10" s="1">
        <v>0.5</v>
      </c>
      <c r="BI10" s="1">
        <v>0.78</v>
      </c>
      <c r="BJ10" s="1">
        <v>32</v>
      </c>
      <c r="BK10" s="1">
        <v>25.5</v>
      </c>
      <c r="BL10" s="1">
        <v>80</v>
      </c>
      <c r="BM10" s="1">
        <v>23.5</v>
      </c>
      <c r="BN10" s="1">
        <v>17</v>
      </c>
      <c r="BO10" s="1">
        <v>72</v>
      </c>
      <c r="BP10" s="1">
        <v>14.5</v>
      </c>
      <c r="BQ10" s="1">
        <v>11.5</v>
      </c>
      <c r="BR10" s="1">
        <v>79</v>
      </c>
      <c r="BS10" s="1">
        <v>0.5</v>
      </c>
      <c r="BT10" s="1">
        <v>0</v>
      </c>
      <c r="BU10" s="1">
        <v>2</v>
      </c>
      <c r="BV10" s="1">
        <v>0</v>
      </c>
      <c r="BW10" s="1">
        <v>1</v>
      </c>
      <c r="BX10" s="1">
        <v>1</v>
      </c>
      <c r="BY10" s="1">
        <v>52</v>
      </c>
      <c r="BZ10" s="1">
        <v>4.5</v>
      </c>
      <c r="CA10" s="1">
        <v>5.5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4.4390371999999996</v>
      </c>
      <c r="CL10" s="1">
        <v>2</v>
      </c>
    </row>
    <row r="11" spans="1:90" x14ac:dyDescent="0.25">
      <c r="A11" s="1" t="s">
        <v>72</v>
      </c>
      <c r="B11" s="1">
        <v>5.8</v>
      </c>
      <c r="C11" s="1">
        <v>3</v>
      </c>
      <c r="D11" s="1">
        <v>86</v>
      </c>
      <c r="E11" s="1">
        <v>0.47</v>
      </c>
      <c r="F11" s="1">
        <v>0.4</v>
      </c>
      <c r="G11" s="1">
        <v>0.5</v>
      </c>
      <c r="H11" s="1">
        <v>2</v>
      </c>
      <c r="I11" s="1">
        <v>1.67</v>
      </c>
      <c r="J11" s="1">
        <v>1</v>
      </c>
      <c r="K11" s="1">
        <v>1.33</v>
      </c>
      <c r="L11" s="1">
        <v>0.33</v>
      </c>
      <c r="M11" s="1">
        <v>0.33</v>
      </c>
      <c r="N11" s="1">
        <v>0.33</v>
      </c>
      <c r="O11" s="1">
        <v>0.13</v>
      </c>
      <c r="P11" s="1">
        <v>0.38</v>
      </c>
      <c r="Q11" s="1">
        <v>0.67</v>
      </c>
      <c r="R11" s="1">
        <v>0.67</v>
      </c>
      <c r="S11" s="1">
        <v>0</v>
      </c>
      <c r="T11" s="1">
        <v>0.33</v>
      </c>
      <c r="U11" s="1">
        <v>5.67</v>
      </c>
      <c r="V11" s="1">
        <v>3.33</v>
      </c>
      <c r="W11" s="1">
        <v>59</v>
      </c>
      <c r="X11" s="1">
        <v>0.67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0.06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29.33</v>
      </c>
      <c r="AL11" s="1">
        <v>1.47</v>
      </c>
      <c r="AM11" s="1">
        <v>22.53</v>
      </c>
      <c r="AN11" s="1">
        <v>1.7</v>
      </c>
      <c r="AO11" s="1">
        <v>4.8</v>
      </c>
      <c r="AP11" s="1">
        <v>5</v>
      </c>
      <c r="AQ11" s="1">
        <v>21</v>
      </c>
      <c r="AR11" s="1">
        <v>1.67</v>
      </c>
      <c r="AS11" s="1">
        <v>6.33</v>
      </c>
      <c r="AT11" s="1">
        <v>1.33</v>
      </c>
      <c r="AU11" s="1">
        <v>0.67</v>
      </c>
      <c r="AV11" s="1">
        <v>0.67</v>
      </c>
      <c r="AW11" s="1">
        <v>100</v>
      </c>
      <c r="AX11" s="1">
        <v>2</v>
      </c>
      <c r="AY11" s="1">
        <v>0</v>
      </c>
      <c r="AZ11" s="1">
        <v>0</v>
      </c>
      <c r="BA11" s="1">
        <v>0.33</v>
      </c>
      <c r="BB11" s="1">
        <v>0.33</v>
      </c>
      <c r="BC11" s="1">
        <v>16.329999999999998</v>
      </c>
      <c r="BD11" s="1">
        <v>10.33</v>
      </c>
      <c r="BE11" s="1">
        <v>6</v>
      </c>
      <c r="BF11" s="1">
        <v>1</v>
      </c>
      <c r="BG11" s="1">
        <v>3</v>
      </c>
      <c r="BH11" s="1">
        <v>1.33</v>
      </c>
      <c r="BI11" s="1">
        <v>1.65</v>
      </c>
      <c r="BJ11" s="1">
        <v>11</v>
      </c>
      <c r="BK11" s="1">
        <v>7.67</v>
      </c>
      <c r="BL11" s="1">
        <v>70</v>
      </c>
      <c r="BM11" s="1">
        <v>8.67</v>
      </c>
      <c r="BN11" s="1">
        <v>5</v>
      </c>
      <c r="BO11" s="1">
        <v>58</v>
      </c>
      <c r="BP11" s="1">
        <v>5.67</v>
      </c>
      <c r="BQ11" s="1">
        <v>3.33</v>
      </c>
      <c r="BR11" s="1">
        <v>59</v>
      </c>
      <c r="BS11" s="1">
        <v>0</v>
      </c>
      <c r="BT11" s="1">
        <v>0</v>
      </c>
      <c r="BU11" s="1">
        <v>3</v>
      </c>
      <c r="BV11" s="1">
        <v>0</v>
      </c>
      <c r="BW11" s="1">
        <v>1</v>
      </c>
      <c r="BX11" s="1">
        <v>0.33</v>
      </c>
      <c r="BY11" s="1">
        <v>22.67</v>
      </c>
      <c r="BZ11" s="1">
        <v>4</v>
      </c>
      <c r="CA11" s="1">
        <v>0.33</v>
      </c>
      <c r="CB11" s="1">
        <v>0</v>
      </c>
      <c r="CC11" s="1">
        <v>1.33</v>
      </c>
      <c r="CD11" s="1">
        <v>0.33</v>
      </c>
      <c r="CE11" s="1">
        <v>0</v>
      </c>
      <c r="CF11" s="1">
        <v>0</v>
      </c>
      <c r="CG11" s="1">
        <v>0</v>
      </c>
      <c r="CH11" s="1">
        <v>0</v>
      </c>
      <c r="CI11" s="1">
        <v>0.33</v>
      </c>
      <c r="CJ11" s="1">
        <v>0.33</v>
      </c>
      <c r="CK11" s="1">
        <f t="shared" si="0"/>
        <v>5.6445916999999985</v>
      </c>
      <c r="CL11" s="1">
        <v>2</v>
      </c>
    </row>
    <row r="12" spans="1:90" x14ac:dyDescent="0.25">
      <c r="A12" s="1" t="s">
        <v>73</v>
      </c>
      <c r="B12" s="1">
        <v>6.5</v>
      </c>
      <c r="C12" s="1">
        <v>2</v>
      </c>
      <c r="D12" s="1">
        <v>18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0.5</v>
      </c>
      <c r="AI12" s="1">
        <v>0</v>
      </c>
      <c r="AJ12" s="1">
        <v>0</v>
      </c>
      <c r="AK12" s="1">
        <v>1</v>
      </c>
      <c r="AL12" s="1">
        <v>0.75</v>
      </c>
      <c r="AM12" s="1">
        <v>0</v>
      </c>
      <c r="AN12" s="1">
        <v>0</v>
      </c>
      <c r="AO12" s="1">
        <v>0.8</v>
      </c>
      <c r="AP12" s="1">
        <v>-0.5</v>
      </c>
      <c r="AQ12" s="1">
        <v>-0.5</v>
      </c>
      <c r="AR12" s="1">
        <v>0</v>
      </c>
      <c r="AS12" s="1">
        <v>0.5</v>
      </c>
      <c r="AT12" s="1">
        <v>1.5</v>
      </c>
      <c r="AU12" s="1">
        <v>0</v>
      </c>
      <c r="AV12" s="1">
        <v>0</v>
      </c>
      <c r="AX12" s="1">
        <v>0.5</v>
      </c>
      <c r="AY12" s="1">
        <v>0</v>
      </c>
      <c r="AZ12" s="1">
        <v>0</v>
      </c>
      <c r="BA12" s="1">
        <v>0</v>
      </c>
      <c r="BB12" s="1">
        <v>0</v>
      </c>
      <c r="BC12" s="1">
        <v>7.5</v>
      </c>
      <c r="BD12" s="1">
        <v>5.5</v>
      </c>
      <c r="BE12" s="1">
        <v>3</v>
      </c>
      <c r="BF12" s="1">
        <v>2</v>
      </c>
      <c r="BG12" s="1">
        <v>1.5</v>
      </c>
      <c r="BH12" s="1">
        <v>1</v>
      </c>
      <c r="BI12" s="1">
        <v>0.89</v>
      </c>
      <c r="BJ12" s="1">
        <v>4.5</v>
      </c>
      <c r="BK12" s="1">
        <v>4.5</v>
      </c>
      <c r="BL12" s="1">
        <v>100</v>
      </c>
      <c r="BM12" s="1">
        <v>2</v>
      </c>
      <c r="BN12" s="1">
        <v>2</v>
      </c>
      <c r="BO12" s="1">
        <v>100</v>
      </c>
      <c r="BP12" s="1">
        <v>1</v>
      </c>
      <c r="BQ12" s="1">
        <v>1</v>
      </c>
      <c r="BR12" s="1">
        <v>100</v>
      </c>
      <c r="BS12" s="1">
        <v>0</v>
      </c>
      <c r="BT12" s="1">
        <v>0</v>
      </c>
      <c r="BU12" s="1">
        <v>0</v>
      </c>
      <c r="BV12" s="1">
        <v>2</v>
      </c>
      <c r="BW12" s="1">
        <v>0</v>
      </c>
      <c r="BX12" s="1">
        <v>0</v>
      </c>
      <c r="BY12" s="1">
        <v>6.5</v>
      </c>
      <c r="BZ12" s="1">
        <v>0.5</v>
      </c>
      <c r="CA12" s="1">
        <v>0.5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3.7675979000000011</v>
      </c>
      <c r="CL12" s="1">
        <v>2</v>
      </c>
    </row>
    <row r="13" spans="1:90" x14ac:dyDescent="0.25">
      <c r="A13" s="1" t="s">
        <v>80</v>
      </c>
      <c r="B13" s="1">
        <v>5.8</v>
      </c>
      <c r="C13" s="1">
        <v>2</v>
      </c>
      <c r="D13" s="1">
        <v>53</v>
      </c>
      <c r="E13" s="1">
        <v>0.19</v>
      </c>
      <c r="F13" s="1">
        <v>0.25</v>
      </c>
      <c r="G13" s="1">
        <v>0.3</v>
      </c>
      <c r="H13" s="1">
        <v>1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0.2</v>
      </c>
      <c r="P13" s="1">
        <v>0.2</v>
      </c>
      <c r="Q13" s="1">
        <v>0.5</v>
      </c>
      <c r="R13" s="1">
        <v>0.5</v>
      </c>
      <c r="S13" s="1">
        <v>0</v>
      </c>
      <c r="T13" s="1">
        <v>0</v>
      </c>
      <c r="U13" s="1">
        <v>7.5</v>
      </c>
      <c r="V13" s="1">
        <v>6</v>
      </c>
      <c r="W13" s="1">
        <v>80</v>
      </c>
      <c r="X13" s="1">
        <v>1.5</v>
      </c>
      <c r="Y13" s="1">
        <v>0.5</v>
      </c>
      <c r="Z13" s="1">
        <v>33</v>
      </c>
      <c r="AA13" s="1">
        <v>0</v>
      </c>
      <c r="AB13" s="1">
        <v>0</v>
      </c>
      <c r="AC13" s="1">
        <v>1</v>
      </c>
      <c r="AD13" s="1">
        <v>0</v>
      </c>
      <c r="AE13" s="1">
        <v>0.11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34</v>
      </c>
      <c r="AL13" s="1">
        <v>15.55</v>
      </c>
      <c r="AM13" s="1">
        <v>29.3</v>
      </c>
      <c r="AN13" s="1">
        <v>1.1000000000000001</v>
      </c>
      <c r="AO13" s="1">
        <v>3.8</v>
      </c>
      <c r="AP13" s="1">
        <v>13</v>
      </c>
      <c r="AQ13" s="1">
        <v>25</v>
      </c>
      <c r="AR13" s="1">
        <v>1.5</v>
      </c>
      <c r="AS13" s="1">
        <v>5</v>
      </c>
      <c r="AT13" s="1">
        <v>1.5</v>
      </c>
      <c r="AU13" s="1">
        <v>1.5</v>
      </c>
      <c r="AV13" s="1">
        <v>1.5</v>
      </c>
      <c r="AW13" s="1">
        <v>100</v>
      </c>
      <c r="AX13" s="1">
        <v>5</v>
      </c>
      <c r="AY13" s="1">
        <v>1.5</v>
      </c>
      <c r="AZ13" s="1">
        <v>0</v>
      </c>
      <c r="BA13" s="1">
        <v>1</v>
      </c>
      <c r="BB13" s="1">
        <v>2.5</v>
      </c>
      <c r="BC13" s="1">
        <v>12</v>
      </c>
      <c r="BD13" s="1">
        <v>8</v>
      </c>
      <c r="BE13" s="1">
        <v>4.5</v>
      </c>
      <c r="BF13" s="1">
        <v>0</v>
      </c>
      <c r="BG13" s="1">
        <v>2</v>
      </c>
      <c r="BH13" s="1">
        <v>1.5</v>
      </c>
      <c r="BI13" s="1">
        <v>1.45</v>
      </c>
      <c r="BJ13" s="1">
        <v>25.5</v>
      </c>
      <c r="BK13" s="1">
        <v>19.5</v>
      </c>
      <c r="BL13" s="1">
        <v>76</v>
      </c>
      <c r="BM13" s="1">
        <v>17</v>
      </c>
      <c r="BN13" s="1">
        <v>13.5</v>
      </c>
      <c r="BO13" s="1">
        <v>79</v>
      </c>
      <c r="BP13" s="1">
        <v>7.5</v>
      </c>
      <c r="BQ13" s="1">
        <v>6</v>
      </c>
      <c r="BR13" s="1">
        <v>80</v>
      </c>
      <c r="BS13" s="1">
        <v>0</v>
      </c>
      <c r="BT13" s="1">
        <v>0</v>
      </c>
      <c r="BU13" s="1">
        <v>1</v>
      </c>
      <c r="BV13" s="1">
        <v>1</v>
      </c>
      <c r="BW13" s="1">
        <v>0</v>
      </c>
      <c r="BX13" s="1">
        <v>2</v>
      </c>
      <c r="BY13" s="1">
        <v>44.5</v>
      </c>
      <c r="BZ13" s="1">
        <v>5</v>
      </c>
      <c r="CA13" s="1">
        <v>1.5</v>
      </c>
      <c r="CB13" s="1">
        <v>1.5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1.6884418999999999</v>
      </c>
      <c r="CL13" s="1">
        <v>2</v>
      </c>
    </row>
    <row r="14" spans="1:90" x14ac:dyDescent="0.25">
      <c r="A14" s="1" t="s">
        <v>81</v>
      </c>
      <c r="B14" s="1">
        <v>7.4</v>
      </c>
      <c r="C14" s="1">
        <v>3</v>
      </c>
      <c r="D14" s="1">
        <v>89.67</v>
      </c>
      <c r="E14" s="1">
        <v>0.43</v>
      </c>
      <c r="F14" s="1">
        <v>0.67</v>
      </c>
      <c r="G14" s="1">
        <v>0.5</v>
      </c>
      <c r="H14" s="1">
        <v>2</v>
      </c>
      <c r="I14" s="1">
        <v>2</v>
      </c>
      <c r="J14" s="1">
        <v>1</v>
      </c>
      <c r="K14" s="1">
        <v>1.67</v>
      </c>
      <c r="L14" s="1">
        <v>0.33</v>
      </c>
      <c r="M14" s="1">
        <v>1</v>
      </c>
      <c r="N14" s="1">
        <v>0.67</v>
      </c>
      <c r="O14" s="1">
        <v>0.47</v>
      </c>
      <c r="P14" s="1">
        <v>0.47</v>
      </c>
      <c r="Q14" s="1">
        <v>0.67</v>
      </c>
      <c r="R14" s="1">
        <v>0.33</v>
      </c>
      <c r="S14" s="1">
        <v>0.33</v>
      </c>
      <c r="T14" s="1">
        <v>0</v>
      </c>
      <c r="U14" s="1">
        <v>9.67</v>
      </c>
      <c r="V14" s="1">
        <v>6</v>
      </c>
      <c r="W14" s="1">
        <v>62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7.0000000000000007E-2</v>
      </c>
      <c r="AF14" s="1">
        <v>0</v>
      </c>
      <c r="AG14" s="1">
        <v>0</v>
      </c>
      <c r="AH14" s="1">
        <v>0</v>
      </c>
      <c r="AI14" s="1">
        <v>0</v>
      </c>
      <c r="AJ14" s="1">
        <v>0.33</v>
      </c>
      <c r="AK14" s="1">
        <v>31.67</v>
      </c>
      <c r="AL14" s="1">
        <v>3.9</v>
      </c>
      <c r="AM14" s="1">
        <v>27.87</v>
      </c>
      <c r="AN14" s="1">
        <v>2.1</v>
      </c>
      <c r="AO14" s="1">
        <v>5.2</v>
      </c>
      <c r="AP14" s="1">
        <v>5</v>
      </c>
      <c r="AQ14" s="1">
        <v>21</v>
      </c>
      <c r="AR14" s="1">
        <v>1.67</v>
      </c>
      <c r="AS14" s="1">
        <v>6.33</v>
      </c>
      <c r="AT14" s="1">
        <v>1</v>
      </c>
      <c r="AU14" s="1">
        <v>1.33</v>
      </c>
      <c r="AV14" s="1">
        <v>0.67</v>
      </c>
      <c r="AW14" s="1">
        <v>50</v>
      </c>
      <c r="AX14" s="1">
        <v>2.33</v>
      </c>
      <c r="AY14" s="1">
        <v>0.33</v>
      </c>
      <c r="AZ14" s="1">
        <v>0</v>
      </c>
      <c r="BA14" s="1">
        <v>1.33</v>
      </c>
      <c r="BB14" s="1">
        <v>1.67</v>
      </c>
      <c r="BC14" s="1">
        <v>11.67</v>
      </c>
      <c r="BD14" s="1">
        <v>8.33</v>
      </c>
      <c r="BE14" s="1">
        <v>4.67</v>
      </c>
      <c r="BF14" s="1">
        <v>1</v>
      </c>
      <c r="BG14" s="1">
        <v>2.67</v>
      </c>
      <c r="BH14" s="1">
        <v>1.67</v>
      </c>
      <c r="BI14" s="1">
        <v>1.38</v>
      </c>
      <c r="BJ14" s="1">
        <v>26.67</v>
      </c>
      <c r="BK14" s="1">
        <v>19.670000000000002</v>
      </c>
      <c r="BL14" s="1">
        <v>74</v>
      </c>
      <c r="BM14" s="1">
        <v>17</v>
      </c>
      <c r="BN14" s="1">
        <v>11.33</v>
      </c>
      <c r="BO14" s="1">
        <v>67</v>
      </c>
      <c r="BP14" s="1">
        <v>9.67</v>
      </c>
      <c r="BQ14" s="1">
        <v>6</v>
      </c>
      <c r="BR14" s="1">
        <v>62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2.67</v>
      </c>
      <c r="BY14" s="1">
        <v>47.67</v>
      </c>
      <c r="BZ14" s="1">
        <v>6</v>
      </c>
      <c r="CA14" s="1">
        <v>2.67</v>
      </c>
      <c r="CB14" s="1">
        <v>0.67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3.1749718000000016</v>
      </c>
      <c r="CL14" s="1">
        <v>2</v>
      </c>
    </row>
    <row r="15" spans="1:90" x14ac:dyDescent="0.25">
      <c r="A15" s="1" t="s">
        <v>82</v>
      </c>
      <c r="B15" s="1">
        <v>8.5</v>
      </c>
      <c r="C15" s="1">
        <v>2</v>
      </c>
      <c r="D15" s="1">
        <v>90</v>
      </c>
      <c r="E15" s="1">
        <v>0.32</v>
      </c>
      <c r="F15" s="1">
        <v>0</v>
      </c>
      <c r="G15" s="1">
        <v>0.4</v>
      </c>
      <c r="H15" s="1">
        <v>0</v>
      </c>
      <c r="I15" s="1">
        <v>2.5</v>
      </c>
      <c r="J15" s="1">
        <v>1</v>
      </c>
      <c r="K15" s="1">
        <v>2.5</v>
      </c>
      <c r="L15" s="1">
        <v>0</v>
      </c>
      <c r="M15" s="1">
        <v>0</v>
      </c>
      <c r="N15" s="1">
        <v>0.5</v>
      </c>
      <c r="O15" s="1">
        <v>0.22</v>
      </c>
      <c r="P15" s="1">
        <v>0.22</v>
      </c>
      <c r="Q15" s="1">
        <v>0</v>
      </c>
      <c r="R15" s="1">
        <v>0</v>
      </c>
      <c r="S15" s="1">
        <v>0</v>
      </c>
      <c r="T15" s="1">
        <v>0</v>
      </c>
      <c r="U15" s="1">
        <v>20.5</v>
      </c>
      <c r="V15" s="1">
        <v>18</v>
      </c>
      <c r="W15" s="1">
        <v>88</v>
      </c>
      <c r="X15" s="1">
        <v>0.5</v>
      </c>
      <c r="Y15" s="1">
        <v>0</v>
      </c>
      <c r="Z15" s="1">
        <v>0</v>
      </c>
      <c r="AA15" s="1">
        <v>0</v>
      </c>
      <c r="AB15" s="1">
        <v>0</v>
      </c>
      <c r="AC15" s="1">
        <v>2</v>
      </c>
      <c r="AD15" s="1">
        <v>0</v>
      </c>
      <c r="AE15" s="1">
        <v>0.18</v>
      </c>
      <c r="AF15" s="1">
        <v>0</v>
      </c>
      <c r="AG15" s="1">
        <v>0</v>
      </c>
      <c r="AH15" s="1">
        <v>0</v>
      </c>
      <c r="AI15" s="1">
        <v>0</v>
      </c>
      <c r="AJ15" s="1">
        <v>0.5</v>
      </c>
      <c r="AK15" s="1">
        <v>47.5</v>
      </c>
      <c r="AL15" s="1">
        <v>27.9</v>
      </c>
      <c r="AM15" s="1">
        <v>12.1</v>
      </c>
      <c r="AN15" s="1">
        <v>1.4</v>
      </c>
      <c r="AO15" s="1">
        <v>4.0999999999999996</v>
      </c>
      <c r="AP15" s="1">
        <v>5</v>
      </c>
      <c r="AQ15" s="1">
        <v>5</v>
      </c>
      <c r="AR15" s="1">
        <v>0</v>
      </c>
      <c r="AS15" s="1">
        <v>2</v>
      </c>
      <c r="AT15" s="1">
        <v>1</v>
      </c>
      <c r="AU15" s="1">
        <v>1.5</v>
      </c>
      <c r="AV15" s="1">
        <v>0.5</v>
      </c>
      <c r="AW15" s="1">
        <v>33</v>
      </c>
      <c r="AX15" s="1">
        <v>2</v>
      </c>
      <c r="AY15" s="1">
        <v>0.5</v>
      </c>
      <c r="AZ15" s="1">
        <v>0</v>
      </c>
      <c r="BA15" s="1">
        <v>1</v>
      </c>
      <c r="BB15" s="1">
        <v>1.5</v>
      </c>
      <c r="BC15" s="1">
        <v>6.5</v>
      </c>
      <c r="BD15" s="1">
        <v>4.5</v>
      </c>
      <c r="BE15" s="1">
        <v>2</v>
      </c>
      <c r="BF15" s="1">
        <v>1</v>
      </c>
      <c r="BG15" s="1">
        <v>1.5</v>
      </c>
      <c r="BH15" s="1">
        <v>1</v>
      </c>
      <c r="BI15" s="1">
        <v>0.65</v>
      </c>
      <c r="BJ15" s="1">
        <v>41.5</v>
      </c>
      <c r="BK15" s="1">
        <v>36</v>
      </c>
      <c r="BL15" s="1">
        <v>87</v>
      </c>
      <c r="BM15" s="1">
        <v>32</v>
      </c>
      <c r="BN15" s="1">
        <v>27.5</v>
      </c>
      <c r="BO15" s="1">
        <v>86</v>
      </c>
      <c r="BP15" s="1">
        <v>20.5</v>
      </c>
      <c r="BQ15" s="1">
        <v>18</v>
      </c>
      <c r="BR15" s="1">
        <v>88</v>
      </c>
      <c r="BS15" s="1">
        <v>0</v>
      </c>
      <c r="BT15" s="1">
        <v>0</v>
      </c>
      <c r="BU15" s="1">
        <v>2</v>
      </c>
      <c r="BV15" s="1">
        <v>0</v>
      </c>
      <c r="BW15" s="1">
        <v>0</v>
      </c>
      <c r="BX15" s="1">
        <v>2</v>
      </c>
      <c r="BY15" s="1">
        <v>60.5</v>
      </c>
      <c r="BZ15" s="1">
        <v>7</v>
      </c>
      <c r="CA15" s="1">
        <v>1</v>
      </c>
      <c r="CB15" s="1">
        <v>0.5</v>
      </c>
      <c r="CC15" s="1">
        <v>0.5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2.5058727000000003</v>
      </c>
      <c r="CL15" s="1">
        <v>2</v>
      </c>
    </row>
    <row r="16" spans="1:90" x14ac:dyDescent="0.25">
      <c r="A16" s="1" t="s">
        <v>106</v>
      </c>
      <c r="B16" s="1">
        <v>5.4</v>
      </c>
      <c r="C16" s="1">
        <v>3</v>
      </c>
      <c r="D16" s="1">
        <v>88.33</v>
      </c>
      <c r="E16" s="1">
        <v>0.05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0.02</v>
      </c>
      <c r="P16" s="1">
        <v>0.02</v>
      </c>
      <c r="Q16" s="1">
        <v>0</v>
      </c>
      <c r="R16" s="1">
        <v>0</v>
      </c>
      <c r="S16" s="1">
        <v>0</v>
      </c>
      <c r="T16" s="1">
        <v>0</v>
      </c>
      <c r="U16" s="1">
        <v>13</v>
      </c>
      <c r="V16" s="1">
        <v>9.67</v>
      </c>
      <c r="W16" s="1">
        <v>74</v>
      </c>
      <c r="X16" s="1">
        <v>1</v>
      </c>
      <c r="Y16" s="1">
        <v>0.33</v>
      </c>
      <c r="Z16" s="1">
        <v>33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8</v>
      </c>
      <c r="AL16" s="1">
        <v>13.97</v>
      </c>
      <c r="AM16" s="1">
        <v>6.47</v>
      </c>
      <c r="AN16" s="1">
        <v>0.2</v>
      </c>
      <c r="AO16" s="1">
        <v>3</v>
      </c>
      <c r="AP16" s="1">
        <v>8.33</v>
      </c>
      <c r="AQ16" s="1">
        <v>8.33</v>
      </c>
      <c r="AR16" s="1">
        <v>0</v>
      </c>
      <c r="AS16" s="1">
        <v>2</v>
      </c>
      <c r="AT16" s="1">
        <v>1</v>
      </c>
      <c r="AU16" s="1">
        <v>2</v>
      </c>
      <c r="AV16" s="1">
        <v>1.67</v>
      </c>
      <c r="AW16" s="1">
        <v>84</v>
      </c>
      <c r="AX16" s="1">
        <v>6.33</v>
      </c>
      <c r="AY16" s="1">
        <v>0</v>
      </c>
      <c r="AZ16" s="1">
        <v>0</v>
      </c>
      <c r="BA16" s="1">
        <v>0.33</v>
      </c>
      <c r="BB16" s="1">
        <v>0.33</v>
      </c>
      <c r="BC16" s="1">
        <v>11.67</v>
      </c>
      <c r="BD16" s="1">
        <v>8.33</v>
      </c>
      <c r="BE16" s="1">
        <v>4.67</v>
      </c>
      <c r="BF16" s="1">
        <v>1</v>
      </c>
      <c r="BG16" s="1">
        <v>2.67</v>
      </c>
      <c r="BH16" s="1">
        <v>1.67</v>
      </c>
      <c r="BI16" s="1">
        <v>1.38</v>
      </c>
      <c r="BJ16" s="1">
        <v>37</v>
      </c>
      <c r="BK16" s="1">
        <v>30</v>
      </c>
      <c r="BL16" s="1">
        <v>81</v>
      </c>
      <c r="BM16" s="1">
        <v>25.33</v>
      </c>
      <c r="BN16" s="1">
        <v>19</v>
      </c>
      <c r="BO16" s="1">
        <v>75</v>
      </c>
      <c r="BP16" s="1">
        <v>13</v>
      </c>
      <c r="BQ16" s="1">
        <v>9.67</v>
      </c>
      <c r="BR16" s="1">
        <v>74</v>
      </c>
      <c r="BS16" s="1">
        <v>0.33</v>
      </c>
      <c r="BT16" s="1">
        <v>0</v>
      </c>
      <c r="BU16" s="1">
        <v>3</v>
      </c>
      <c r="BV16" s="1">
        <v>0</v>
      </c>
      <c r="BW16" s="1">
        <v>3</v>
      </c>
      <c r="BX16" s="1">
        <v>1.67</v>
      </c>
      <c r="BY16" s="1">
        <v>52</v>
      </c>
      <c r="BZ16" s="1">
        <v>4</v>
      </c>
      <c r="CA16" s="1">
        <v>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4.5272181000000034</v>
      </c>
      <c r="CL16" s="1">
        <v>2</v>
      </c>
    </row>
    <row r="17" spans="1:90" x14ac:dyDescent="0.25">
      <c r="A17" s="1" t="s">
        <v>91</v>
      </c>
      <c r="B17" s="1">
        <v>5</v>
      </c>
      <c r="C17" s="1">
        <v>3</v>
      </c>
      <c r="D17" s="1">
        <v>27.67</v>
      </c>
      <c r="E17" s="1">
        <v>7.0000000000000007E-2</v>
      </c>
      <c r="F17" s="1">
        <v>0</v>
      </c>
      <c r="G17" s="1">
        <v>0.1</v>
      </c>
      <c r="H17" s="1">
        <v>0</v>
      </c>
      <c r="I17" s="1">
        <v>0.33</v>
      </c>
      <c r="J17" s="1">
        <v>0.33</v>
      </c>
      <c r="K17" s="1">
        <v>0</v>
      </c>
      <c r="L17" s="1">
        <v>0.33</v>
      </c>
      <c r="M17" s="1">
        <v>0</v>
      </c>
      <c r="N17" s="1">
        <v>0</v>
      </c>
      <c r="O17" s="1">
        <v>0.05</v>
      </c>
      <c r="P17" s="1">
        <v>0.05</v>
      </c>
      <c r="Q17" s="1">
        <v>0</v>
      </c>
      <c r="R17" s="1">
        <v>0</v>
      </c>
      <c r="S17" s="1">
        <v>0</v>
      </c>
      <c r="T17" s="1">
        <v>0</v>
      </c>
      <c r="U17" s="1">
        <v>6</v>
      </c>
      <c r="V17" s="1">
        <v>3.33</v>
      </c>
      <c r="W17" s="1">
        <v>56</v>
      </c>
      <c r="X17" s="1">
        <v>4.67</v>
      </c>
      <c r="Y17" s="1">
        <v>1.67</v>
      </c>
      <c r="Z17" s="1">
        <v>36</v>
      </c>
      <c r="AA17" s="1">
        <v>1.67</v>
      </c>
      <c r="AB17" s="1">
        <v>0.33</v>
      </c>
      <c r="AC17" s="1">
        <v>1.33</v>
      </c>
      <c r="AD17" s="1">
        <v>0</v>
      </c>
      <c r="AE17" s="1">
        <v>0.05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</v>
      </c>
      <c r="AL17" s="1">
        <v>21.4</v>
      </c>
      <c r="AM17" s="1">
        <v>7.07</v>
      </c>
      <c r="AN17" s="1">
        <v>0.4</v>
      </c>
      <c r="AO17" s="1">
        <v>2.1</v>
      </c>
      <c r="AP17" s="1">
        <v>4.67</v>
      </c>
      <c r="AQ17" s="1">
        <v>4.67</v>
      </c>
      <c r="AR17" s="1">
        <v>0</v>
      </c>
      <c r="AS17" s="1">
        <v>1</v>
      </c>
      <c r="AT17" s="1">
        <v>0.33</v>
      </c>
      <c r="AU17" s="1">
        <v>0.33</v>
      </c>
      <c r="AV17" s="1">
        <v>0</v>
      </c>
      <c r="AW17" s="1">
        <v>0</v>
      </c>
      <c r="AX17" s="1">
        <v>1.33</v>
      </c>
      <c r="AY17" s="1">
        <v>0.33</v>
      </c>
      <c r="AZ17" s="1">
        <v>0</v>
      </c>
      <c r="BA17" s="1">
        <v>0.33</v>
      </c>
      <c r="BB17" s="1">
        <v>0.67</v>
      </c>
      <c r="BC17" s="1">
        <v>11.67</v>
      </c>
      <c r="BD17" s="1">
        <v>7.67</v>
      </c>
      <c r="BE17" s="1">
        <v>3.33</v>
      </c>
      <c r="BF17" s="1">
        <v>0.67</v>
      </c>
      <c r="BG17" s="1">
        <v>2.67</v>
      </c>
      <c r="BH17" s="1">
        <v>2</v>
      </c>
      <c r="BI17" s="1">
        <v>1.42</v>
      </c>
      <c r="BJ17" s="1">
        <v>9.67</v>
      </c>
      <c r="BK17" s="1">
        <v>6.33</v>
      </c>
      <c r="BL17" s="1">
        <v>65</v>
      </c>
      <c r="BM17" s="1">
        <v>12.67</v>
      </c>
      <c r="BN17" s="1">
        <v>7</v>
      </c>
      <c r="BO17" s="1">
        <v>55</v>
      </c>
      <c r="BP17" s="1">
        <v>6</v>
      </c>
      <c r="BQ17" s="1">
        <v>3.33</v>
      </c>
      <c r="BR17" s="1">
        <v>56</v>
      </c>
      <c r="BS17" s="1">
        <v>0</v>
      </c>
      <c r="BT17" s="1">
        <v>0</v>
      </c>
      <c r="BU17" s="1">
        <v>1</v>
      </c>
      <c r="BV17" s="1">
        <v>2</v>
      </c>
      <c r="BW17" s="1">
        <v>1</v>
      </c>
      <c r="BX17" s="1">
        <v>0.67</v>
      </c>
      <c r="BY17" s="1">
        <v>16.329999999999998</v>
      </c>
      <c r="BZ17" s="1">
        <v>0.33</v>
      </c>
      <c r="CA17" s="1">
        <v>2</v>
      </c>
      <c r="CB17" s="1">
        <v>4.33</v>
      </c>
      <c r="CC17" s="1">
        <v>0</v>
      </c>
      <c r="CD17" s="1">
        <v>0</v>
      </c>
      <c r="CE17" s="1">
        <v>1.33</v>
      </c>
      <c r="CF17" s="1">
        <v>0</v>
      </c>
      <c r="CG17" s="1">
        <v>0.33</v>
      </c>
      <c r="CH17" s="1">
        <v>0</v>
      </c>
      <c r="CI17" s="1">
        <v>0</v>
      </c>
      <c r="CJ17" s="1">
        <v>0</v>
      </c>
      <c r="CK17" s="1">
        <f t="shared" si="0"/>
        <v>5.2646635999999987</v>
      </c>
      <c r="CL17" s="1">
        <v>2</v>
      </c>
    </row>
    <row r="18" spans="1:90" x14ac:dyDescent="0.25">
      <c r="A18" s="1" t="s">
        <v>95</v>
      </c>
      <c r="B18" s="1">
        <v>5.2</v>
      </c>
      <c r="C18" s="1">
        <v>2</v>
      </c>
      <c r="D18" s="1">
        <v>21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0.5</v>
      </c>
      <c r="V18" s="1">
        <v>0</v>
      </c>
      <c r="W18" s="1">
        <v>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2</v>
      </c>
      <c r="AL18" s="1">
        <v>0.05</v>
      </c>
      <c r="AM18" s="1">
        <v>1.5</v>
      </c>
      <c r="AN18" s="1">
        <v>0</v>
      </c>
      <c r="AO18" s="1">
        <v>1.3</v>
      </c>
      <c r="AP18" s="1">
        <v>2.5</v>
      </c>
      <c r="AQ18" s="1">
        <v>2.5</v>
      </c>
      <c r="AR18" s="1">
        <v>0</v>
      </c>
      <c r="AS18" s="1">
        <v>1</v>
      </c>
      <c r="AT18" s="1">
        <v>0.5</v>
      </c>
      <c r="AU18" s="1">
        <v>0.5</v>
      </c>
      <c r="AV18" s="1">
        <v>0.5</v>
      </c>
      <c r="AW18" s="1">
        <v>100</v>
      </c>
      <c r="AX18" s="1">
        <v>0.5</v>
      </c>
      <c r="AY18" s="1">
        <v>0.5</v>
      </c>
      <c r="AZ18" s="1">
        <v>0</v>
      </c>
      <c r="BA18" s="1">
        <v>0</v>
      </c>
      <c r="BB18" s="1">
        <v>0.5</v>
      </c>
      <c r="BC18" s="1">
        <v>11</v>
      </c>
      <c r="BD18" s="1">
        <v>6.5</v>
      </c>
      <c r="BE18" s="1">
        <v>3.5</v>
      </c>
      <c r="BF18" s="1">
        <v>1</v>
      </c>
      <c r="BG18" s="1">
        <v>2.5</v>
      </c>
      <c r="BH18" s="1">
        <v>0</v>
      </c>
      <c r="BI18" s="1">
        <v>0.72</v>
      </c>
      <c r="BJ18" s="1">
        <v>1.5</v>
      </c>
      <c r="BK18" s="1">
        <v>0.5</v>
      </c>
      <c r="BL18" s="1">
        <v>33</v>
      </c>
      <c r="BM18" s="1">
        <v>1.5</v>
      </c>
      <c r="BN18" s="1">
        <v>0.5</v>
      </c>
      <c r="BO18" s="1">
        <v>33</v>
      </c>
      <c r="BP18" s="1">
        <v>0.5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2</v>
      </c>
      <c r="BW18" s="1">
        <v>0</v>
      </c>
      <c r="BX18" s="1">
        <v>0.5</v>
      </c>
      <c r="BY18" s="1">
        <v>6</v>
      </c>
      <c r="BZ18" s="1">
        <v>1</v>
      </c>
      <c r="CA18" s="1">
        <v>0</v>
      </c>
      <c r="CB18" s="1">
        <v>0</v>
      </c>
      <c r="CC18" s="1">
        <v>0.5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5.3426071999999998</v>
      </c>
      <c r="CL18" s="1">
        <v>2</v>
      </c>
    </row>
    <row r="19" spans="1:90" x14ac:dyDescent="0.25">
      <c r="A19" s="1" t="s">
        <v>96</v>
      </c>
      <c r="B19" s="1">
        <v>6.1</v>
      </c>
      <c r="C19" s="1">
        <v>3</v>
      </c>
      <c r="D19" s="1">
        <v>68</v>
      </c>
      <c r="E19" s="1">
        <v>0.33</v>
      </c>
      <c r="F19" s="1">
        <v>0.28999999999999998</v>
      </c>
      <c r="G19" s="1">
        <v>0.5</v>
      </c>
      <c r="H19" s="1">
        <v>2</v>
      </c>
      <c r="I19" s="1">
        <v>3</v>
      </c>
      <c r="J19" s="1">
        <v>1.33</v>
      </c>
      <c r="K19" s="1">
        <v>2.67</v>
      </c>
      <c r="L19" s="1">
        <v>0.33</v>
      </c>
      <c r="M19" s="1">
        <v>0.67</v>
      </c>
      <c r="N19" s="1">
        <v>1.33</v>
      </c>
      <c r="O19" s="1">
        <v>0.44</v>
      </c>
      <c r="P19" s="1">
        <v>0.44</v>
      </c>
      <c r="Q19" s="1">
        <v>0.67</v>
      </c>
      <c r="R19" s="1">
        <v>0.67</v>
      </c>
      <c r="S19" s="1">
        <v>0</v>
      </c>
      <c r="T19" s="1">
        <v>0</v>
      </c>
      <c r="U19" s="1">
        <v>9</v>
      </c>
      <c r="V19" s="1">
        <v>6.33</v>
      </c>
      <c r="W19" s="1">
        <v>70</v>
      </c>
      <c r="X19" s="1">
        <v>0</v>
      </c>
      <c r="Y19" s="1">
        <v>0</v>
      </c>
      <c r="AA19" s="1">
        <v>0</v>
      </c>
      <c r="AB19" s="1">
        <v>0</v>
      </c>
      <c r="AC19" s="1">
        <v>0.33</v>
      </c>
      <c r="AD19" s="1">
        <v>0</v>
      </c>
      <c r="AE19" s="1">
        <v>0.1</v>
      </c>
      <c r="AF19" s="1">
        <v>0</v>
      </c>
      <c r="AG19" s="1">
        <v>0</v>
      </c>
      <c r="AH19" s="1">
        <v>0.33</v>
      </c>
      <c r="AI19" s="1">
        <v>0</v>
      </c>
      <c r="AJ19" s="1">
        <v>0.33</v>
      </c>
      <c r="AK19" s="1">
        <v>40.33</v>
      </c>
      <c r="AL19" s="1">
        <v>7.37</v>
      </c>
      <c r="AM19" s="1">
        <v>29.2</v>
      </c>
      <c r="AN19" s="1">
        <v>2.1</v>
      </c>
      <c r="AO19" s="1">
        <v>4.3</v>
      </c>
      <c r="AP19" s="1">
        <v>2.33</v>
      </c>
      <c r="AQ19" s="1">
        <v>18.329999999999998</v>
      </c>
      <c r="AR19" s="1">
        <v>1</v>
      </c>
      <c r="AS19" s="1">
        <v>5</v>
      </c>
      <c r="AT19" s="1">
        <v>1</v>
      </c>
      <c r="AU19" s="1">
        <v>0.33</v>
      </c>
      <c r="AV19" s="1">
        <v>0</v>
      </c>
      <c r="AW19" s="1">
        <v>0</v>
      </c>
      <c r="AX19" s="1">
        <v>2</v>
      </c>
      <c r="AY19" s="1">
        <v>3.67</v>
      </c>
      <c r="AZ19" s="1">
        <v>0</v>
      </c>
      <c r="BA19" s="1">
        <v>0.33</v>
      </c>
      <c r="BB19" s="1">
        <v>4</v>
      </c>
      <c r="BC19" s="1">
        <v>11</v>
      </c>
      <c r="BD19" s="1">
        <v>7.33</v>
      </c>
      <c r="BE19" s="1">
        <v>4.67</v>
      </c>
      <c r="BF19" s="1">
        <v>2.67</v>
      </c>
      <c r="BG19" s="1">
        <v>2.67</v>
      </c>
      <c r="BH19" s="1">
        <v>0.33</v>
      </c>
      <c r="BI19" s="1">
        <v>1.01</v>
      </c>
      <c r="BJ19" s="1">
        <v>20</v>
      </c>
      <c r="BK19" s="1">
        <v>14.33</v>
      </c>
      <c r="BL19" s="1">
        <v>72</v>
      </c>
      <c r="BM19" s="1">
        <v>14</v>
      </c>
      <c r="BN19" s="1">
        <v>9.67</v>
      </c>
      <c r="BO19" s="1">
        <v>69</v>
      </c>
      <c r="BP19" s="1">
        <v>9</v>
      </c>
      <c r="BQ19" s="1">
        <v>6.33</v>
      </c>
      <c r="BR19" s="1">
        <v>70</v>
      </c>
      <c r="BS19" s="1">
        <v>0.33</v>
      </c>
      <c r="BT19" s="1">
        <v>0</v>
      </c>
      <c r="BU19" s="1">
        <v>2</v>
      </c>
      <c r="BV19" s="1">
        <v>1</v>
      </c>
      <c r="BW19" s="1">
        <v>1</v>
      </c>
      <c r="BX19" s="1">
        <v>0.33</v>
      </c>
      <c r="BY19" s="1">
        <v>32.33</v>
      </c>
      <c r="BZ19" s="1">
        <v>4.67</v>
      </c>
      <c r="CA19" s="1">
        <v>1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4.3058822999999995</v>
      </c>
      <c r="CL19" s="1">
        <v>2</v>
      </c>
    </row>
    <row r="20" spans="1:90" x14ac:dyDescent="0.25">
      <c r="A20" s="1" t="s">
        <v>101</v>
      </c>
      <c r="B20" s="1">
        <v>7.9</v>
      </c>
      <c r="C20" s="1">
        <v>3</v>
      </c>
      <c r="D20" s="1">
        <v>90</v>
      </c>
      <c r="E20" s="1">
        <v>0.18</v>
      </c>
      <c r="F20" s="1">
        <v>0</v>
      </c>
      <c r="G20" s="1">
        <v>0.3</v>
      </c>
      <c r="H20" s="1">
        <v>0</v>
      </c>
      <c r="I20" s="1">
        <v>1.67</v>
      </c>
      <c r="J20" s="1">
        <v>0</v>
      </c>
      <c r="K20" s="1">
        <v>1</v>
      </c>
      <c r="L20" s="1">
        <v>0.67</v>
      </c>
      <c r="M20" s="1">
        <v>0</v>
      </c>
      <c r="N20" s="1">
        <v>0.33</v>
      </c>
      <c r="O20" s="1">
        <v>0.05</v>
      </c>
      <c r="P20" s="1">
        <v>0.05</v>
      </c>
      <c r="Q20" s="1">
        <v>0</v>
      </c>
      <c r="R20" s="1">
        <v>0</v>
      </c>
      <c r="S20" s="1">
        <v>0</v>
      </c>
      <c r="T20" s="1">
        <v>0</v>
      </c>
      <c r="U20" s="1">
        <v>7.67</v>
      </c>
      <c r="V20" s="1">
        <v>5</v>
      </c>
      <c r="W20" s="1">
        <v>65</v>
      </c>
      <c r="X20" s="1">
        <v>2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0.33</v>
      </c>
      <c r="AE20" s="1">
        <v>0.21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23</v>
      </c>
      <c r="AL20" s="1">
        <v>12.97</v>
      </c>
      <c r="AM20" s="1">
        <v>2</v>
      </c>
      <c r="AN20" s="1">
        <v>0.8</v>
      </c>
      <c r="AO20" s="1">
        <v>3.5</v>
      </c>
      <c r="AP20" s="1">
        <v>4.67</v>
      </c>
      <c r="AQ20" s="1">
        <v>4.67</v>
      </c>
      <c r="AR20" s="1">
        <v>0</v>
      </c>
      <c r="AS20" s="1">
        <v>2</v>
      </c>
      <c r="AT20" s="1">
        <v>1.33</v>
      </c>
      <c r="AU20" s="1">
        <v>0.33</v>
      </c>
      <c r="AV20" s="1">
        <v>0.33</v>
      </c>
      <c r="AW20" s="1">
        <v>100</v>
      </c>
      <c r="AX20" s="1">
        <v>4.67</v>
      </c>
      <c r="AY20" s="1">
        <v>0</v>
      </c>
      <c r="AZ20" s="1">
        <v>0</v>
      </c>
      <c r="BA20" s="1">
        <v>0</v>
      </c>
      <c r="BB20" s="1">
        <v>0</v>
      </c>
      <c r="BC20" s="1">
        <v>13.33</v>
      </c>
      <c r="BD20" s="1">
        <v>8.67</v>
      </c>
      <c r="BE20" s="1">
        <v>4.33</v>
      </c>
      <c r="BF20" s="1">
        <v>1.67</v>
      </c>
      <c r="BG20" s="1">
        <v>3.67</v>
      </c>
      <c r="BH20" s="1">
        <v>1.67</v>
      </c>
      <c r="BI20" s="1">
        <v>1.32</v>
      </c>
      <c r="BJ20" s="1">
        <v>16</v>
      </c>
      <c r="BK20" s="1">
        <v>10.67</v>
      </c>
      <c r="BL20" s="1">
        <v>67</v>
      </c>
      <c r="BM20" s="1">
        <v>14.67</v>
      </c>
      <c r="BN20" s="1">
        <v>8.67</v>
      </c>
      <c r="BO20" s="1">
        <v>59</v>
      </c>
      <c r="BP20" s="1">
        <v>7.67</v>
      </c>
      <c r="BQ20" s="1">
        <v>5</v>
      </c>
      <c r="BR20" s="1">
        <v>65</v>
      </c>
      <c r="BS20" s="1">
        <v>0</v>
      </c>
      <c r="BT20" s="1">
        <v>0</v>
      </c>
      <c r="BU20" s="1">
        <v>3</v>
      </c>
      <c r="BV20" s="1">
        <v>0</v>
      </c>
      <c r="BW20" s="1">
        <v>0</v>
      </c>
      <c r="BX20" s="1">
        <v>1.33</v>
      </c>
      <c r="BY20" s="1">
        <v>34.67</v>
      </c>
      <c r="BZ20" s="1">
        <v>4.33</v>
      </c>
      <c r="CA20" s="1">
        <v>0.33</v>
      </c>
      <c r="CB20" s="1">
        <v>1.33</v>
      </c>
      <c r="CC20" s="1">
        <v>0.67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4.9710743000000006</v>
      </c>
      <c r="CL20" s="1">
        <v>2</v>
      </c>
    </row>
    <row r="21" spans="1:90" x14ac:dyDescent="0.25">
      <c r="A21" s="1" t="s">
        <v>103</v>
      </c>
      <c r="B21" s="1">
        <v>5.7</v>
      </c>
      <c r="C21" s="1">
        <v>3</v>
      </c>
      <c r="D21" s="1">
        <v>87</v>
      </c>
      <c r="E21" s="1">
        <v>0.52</v>
      </c>
      <c r="F21" s="1">
        <v>1</v>
      </c>
      <c r="G21" s="1">
        <v>0.5</v>
      </c>
      <c r="H21" s="1">
        <v>3</v>
      </c>
      <c r="I21" s="1">
        <v>4</v>
      </c>
      <c r="J21" s="1">
        <v>0.67</v>
      </c>
      <c r="K21" s="1">
        <v>2</v>
      </c>
      <c r="L21" s="1">
        <v>2</v>
      </c>
      <c r="M21" s="1">
        <v>0.33</v>
      </c>
      <c r="N21" s="1">
        <v>0.33</v>
      </c>
      <c r="O21" s="1">
        <v>0.27</v>
      </c>
      <c r="P21" s="1">
        <v>0.27</v>
      </c>
      <c r="Q21" s="1">
        <v>0.33</v>
      </c>
      <c r="R21" s="1">
        <v>0</v>
      </c>
      <c r="S21" s="1">
        <v>0.33</v>
      </c>
      <c r="T21" s="1">
        <v>0</v>
      </c>
      <c r="U21" s="1">
        <v>11.33</v>
      </c>
      <c r="V21" s="1">
        <v>8.33</v>
      </c>
      <c r="W21" s="1">
        <v>74</v>
      </c>
      <c r="X21" s="1">
        <v>1.33</v>
      </c>
      <c r="Y21" s="1">
        <v>0</v>
      </c>
      <c r="Z21" s="1">
        <v>0</v>
      </c>
      <c r="AA21" s="1">
        <v>0</v>
      </c>
      <c r="AB21" s="1">
        <v>0</v>
      </c>
      <c r="AC21" s="1">
        <v>1.33</v>
      </c>
      <c r="AD21" s="1">
        <v>0.33</v>
      </c>
      <c r="AE21" s="1">
        <v>0.27</v>
      </c>
      <c r="AF21" s="1">
        <v>0.67</v>
      </c>
      <c r="AG21" s="1">
        <v>0</v>
      </c>
      <c r="AH21" s="1">
        <v>0</v>
      </c>
      <c r="AI21" s="1">
        <v>0</v>
      </c>
      <c r="AJ21" s="1">
        <v>0.67</v>
      </c>
      <c r="AK21" s="1">
        <v>43.67</v>
      </c>
      <c r="AL21" s="1">
        <v>15.2</v>
      </c>
      <c r="AM21" s="1">
        <v>25.47</v>
      </c>
      <c r="AN21" s="1">
        <v>1.9</v>
      </c>
      <c r="AO21" s="1">
        <v>4.5999999999999996</v>
      </c>
      <c r="AP21" s="1">
        <v>4.67</v>
      </c>
      <c r="AQ21" s="1">
        <v>18.670000000000002</v>
      </c>
      <c r="AR21" s="1">
        <v>1</v>
      </c>
      <c r="AS21" s="1">
        <v>6.33</v>
      </c>
      <c r="AT21" s="1">
        <v>0.67</v>
      </c>
      <c r="AU21" s="1">
        <v>0.67</v>
      </c>
      <c r="AV21" s="1">
        <v>0.33</v>
      </c>
      <c r="AW21" s="1">
        <v>49</v>
      </c>
      <c r="AX21" s="1">
        <v>3</v>
      </c>
      <c r="AY21" s="1">
        <v>0.33</v>
      </c>
      <c r="AZ21" s="1">
        <v>0</v>
      </c>
      <c r="BA21" s="1">
        <v>0.33</v>
      </c>
      <c r="BB21" s="1">
        <v>0.67</v>
      </c>
      <c r="BC21" s="1">
        <v>10.67</v>
      </c>
      <c r="BD21" s="1">
        <v>6</v>
      </c>
      <c r="BE21" s="1">
        <v>3.67</v>
      </c>
      <c r="BF21" s="1">
        <v>0.67</v>
      </c>
      <c r="BG21" s="1">
        <v>2.33</v>
      </c>
      <c r="BH21" s="1">
        <v>0.33</v>
      </c>
      <c r="BI21" s="1">
        <v>0.79</v>
      </c>
      <c r="BJ21" s="1">
        <v>18.670000000000002</v>
      </c>
      <c r="BK21" s="1">
        <v>14.33</v>
      </c>
      <c r="BL21" s="1">
        <v>77</v>
      </c>
      <c r="BM21" s="1">
        <v>15</v>
      </c>
      <c r="BN21" s="1">
        <v>10</v>
      </c>
      <c r="BO21" s="1">
        <v>67</v>
      </c>
      <c r="BP21" s="1">
        <v>11.33</v>
      </c>
      <c r="BQ21" s="1">
        <v>8.33</v>
      </c>
      <c r="BR21" s="1">
        <v>74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1.67</v>
      </c>
      <c r="BY21" s="1">
        <v>35</v>
      </c>
      <c r="BZ21" s="1">
        <v>7</v>
      </c>
      <c r="CA21" s="1">
        <v>2</v>
      </c>
      <c r="CB21" s="1">
        <v>2.67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4.880688000000001</v>
      </c>
      <c r="CL21" s="1">
        <v>2</v>
      </c>
    </row>
    <row r="22" spans="1:90" x14ac:dyDescent="0.25">
      <c r="A22" s="1" t="s">
        <v>104</v>
      </c>
      <c r="B22" s="1">
        <v>6</v>
      </c>
      <c r="C22" s="1">
        <v>2</v>
      </c>
      <c r="D22" s="1">
        <v>14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</v>
      </c>
      <c r="V22" s="1">
        <v>1.5</v>
      </c>
      <c r="W22" s="1">
        <v>75</v>
      </c>
      <c r="X22" s="1">
        <v>0.5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0.4</v>
      </c>
      <c r="AM22" s="1">
        <v>0.2</v>
      </c>
      <c r="AN22" s="1">
        <v>0</v>
      </c>
      <c r="AO22" s="1">
        <v>1.9</v>
      </c>
      <c r="AP22" s="1">
        <v>3</v>
      </c>
      <c r="AQ22" s="1">
        <v>3</v>
      </c>
      <c r="AR22" s="1">
        <v>0</v>
      </c>
      <c r="AS22" s="1">
        <v>1</v>
      </c>
      <c r="AT22" s="1">
        <v>0.5</v>
      </c>
      <c r="AU22" s="1">
        <v>0</v>
      </c>
      <c r="AV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13.5</v>
      </c>
      <c r="BD22" s="1">
        <v>10</v>
      </c>
      <c r="BE22" s="1">
        <v>5.5</v>
      </c>
      <c r="BF22" s="1">
        <v>0</v>
      </c>
      <c r="BG22" s="1">
        <v>2.5</v>
      </c>
      <c r="BH22" s="1">
        <v>4.5</v>
      </c>
      <c r="BI22" s="1">
        <v>2.34</v>
      </c>
      <c r="BJ22" s="1">
        <v>3</v>
      </c>
      <c r="BK22" s="1">
        <v>2.5</v>
      </c>
      <c r="BL22" s="1">
        <v>83</v>
      </c>
      <c r="BM22" s="1">
        <v>3</v>
      </c>
      <c r="BN22" s="1">
        <v>2</v>
      </c>
      <c r="BO22" s="1">
        <v>67</v>
      </c>
      <c r="BP22" s="1">
        <v>2</v>
      </c>
      <c r="BQ22" s="1">
        <v>1.5</v>
      </c>
      <c r="BR22" s="1">
        <v>75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</v>
      </c>
      <c r="BY22" s="1">
        <v>4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3.7925243999999996</v>
      </c>
      <c r="CL22" s="1">
        <v>1</v>
      </c>
    </row>
    <row r="23" spans="1:90" x14ac:dyDescent="0.25">
      <c r="A23" s="1" t="s">
        <v>77</v>
      </c>
      <c r="B23" s="1">
        <v>8.4</v>
      </c>
      <c r="C23" s="1">
        <v>3</v>
      </c>
      <c r="D23" s="1">
        <v>64.67</v>
      </c>
      <c r="E23" s="1">
        <v>0.11</v>
      </c>
      <c r="F23" s="1">
        <v>0</v>
      </c>
      <c r="G23" s="1">
        <v>0.1</v>
      </c>
      <c r="H23" s="1">
        <v>0</v>
      </c>
      <c r="I23" s="1">
        <v>0.33</v>
      </c>
      <c r="J23" s="1">
        <v>0.33</v>
      </c>
      <c r="K23" s="1">
        <v>0.33</v>
      </c>
      <c r="L23" s="1">
        <v>0</v>
      </c>
      <c r="M23" s="1">
        <v>0</v>
      </c>
      <c r="N23" s="1">
        <v>0</v>
      </c>
      <c r="O23" s="1">
        <v>7.0000000000000007E-2</v>
      </c>
      <c r="P23" s="1">
        <v>7.0000000000000007E-2</v>
      </c>
      <c r="Q23" s="1">
        <v>0</v>
      </c>
      <c r="R23" s="1">
        <v>0</v>
      </c>
      <c r="S23" s="1">
        <v>0</v>
      </c>
      <c r="T23" s="1">
        <v>0</v>
      </c>
      <c r="U23" s="1">
        <v>10.33</v>
      </c>
      <c r="V23" s="1">
        <v>5.33</v>
      </c>
      <c r="W23" s="1">
        <v>52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0.06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13</v>
      </c>
      <c r="AL23" s="1">
        <v>13</v>
      </c>
      <c r="AM23" s="1">
        <v>5.73</v>
      </c>
      <c r="AN23" s="1">
        <v>0.5</v>
      </c>
      <c r="AO23" s="1">
        <v>3.1</v>
      </c>
      <c r="AP23" s="1">
        <v>3.67</v>
      </c>
      <c r="AQ23" s="1">
        <v>3.67</v>
      </c>
      <c r="AR23" s="1">
        <v>0</v>
      </c>
      <c r="AS23" s="1">
        <v>1.67</v>
      </c>
      <c r="AT23" s="1">
        <v>0.67</v>
      </c>
      <c r="AU23" s="1">
        <v>1.33</v>
      </c>
      <c r="AV23" s="1">
        <v>0</v>
      </c>
      <c r="AW23" s="1">
        <v>0</v>
      </c>
      <c r="AX23" s="1">
        <v>2</v>
      </c>
      <c r="AY23" s="1">
        <v>0</v>
      </c>
      <c r="AZ23" s="1">
        <v>0</v>
      </c>
      <c r="BA23" s="1">
        <v>0.67</v>
      </c>
      <c r="BB23" s="1">
        <v>0.67</v>
      </c>
      <c r="BC23" s="1">
        <v>14</v>
      </c>
      <c r="BD23" s="1">
        <v>9.33</v>
      </c>
      <c r="BE23" s="1">
        <v>6</v>
      </c>
      <c r="BF23" s="1">
        <v>1.33</v>
      </c>
      <c r="BG23" s="1">
        <v>1.67</v>
      </c>
      <c r="BH23" s="1">
        <v>3.33</v>
      </c>
      <c r="BI23" s="1">
        <v>2.17</v>
      </c>
      <c r="BJ23" s="1">
        <v>19.329999999999998</v>
      </c>
      <c r="BK23" s="1">
        <v>13.33</v>
      </c>
      <c r="BL23" s="1">
        <v>69</v>
      </c>
      <c r="BM23" s="1">
        <v>14</v>
      </c>
      <c r="BN23" s="1">
        <v>8</v>
      </c>
      <c r="BO23" s="1">
        <v>57</v>
      </c>
      <c r="BP23" s="1">
        <v>10.33</v>
      </c>
      <c r="BQ23" s="1">
        <v>5.33</v>
      </c>
      <c r="BR23" s="1">
        <v>52</v>
      </c>
      <c r="BS23" s="1">
        <v>0.67</v>
      </c>
      <c r="BT23" s="1">
        <v>0.33</v>
      </c>
      <c r="BU23" s="1">
        <v>3</v>
      </c>
      <c r="BV23" s="1">
        <v>0</v>
      </c>
      <c r="BW23" s="1">
        <v>3</v>
      </c>
      <c r="BX23" s="1">
        <v>1</v>
      </c>
      <c r="BY23" s="1">
        <v>29.67</v>
      </c>
      <c r="BZ23" s="1">
        <v>4</v>
      </c>
      <c r="CA23" s="1">
        <v>2.33</v>
      </c>
      <c r="CB23" s="1">
        <v>3.33</v>
      </c>
      <c r="CC23" s="1">
        <v>1</v>
      </c>
      <c r="CD23" s="1">
        <v>0.33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5.4367728999999976</v>
      </c>
      <c r="CL23" s="1">
        <v>1</v>
      </c>
    </row>
    <row r="24" spans="1:90" x14ac:dyDescent="0.25">
      <c r="A24" s="1" t="s">
        <v>109</v>
      </c>
      <c r="B24" s="1">
        <v>5.4</v>
      </c>
      <c r="C24" s="1">
        <v>3</v>
      </c>
      <c r="D24" s="1">
        <v>28.67</v>
      </c>
      <c r="E24" s="1">
        <v>0.12</v>
      </c>
      <c r="F24" s="1">
        <v>0.25</v>
      </c>
      <c r="G24" s="1">
        <v>0.2</v>
      </c>
      <c r="H24" s="1">
        <v>1</v>
      </c>
      <c r="I24" s="1">
        <v>1.33</v>
      </c>
      <c r="J24" s="1">
        <v>0.67</v>
      </c>
      <c r="K24" s="1">
        <v>1</v>
      </c>
      <c r="L24" s="1">
        <v>0.33</v>
      </c>
      <c r="M24" s="1">
        <v>0</v>
      </c>
      <c r="N24" s="1">
        <v>0.33</v>
      </c>
      <c r="O24" s="1">
        <v>0.11</v>
      </c>
      <c r="P24" s="1">
        <v>0.11</v>
      </c>
      <c r="Q24" s="1">
        <v>0.33</v>
      </c>
      <c r="R24" s="1">
        <v>0.33</v>
      </c>
      <c r="S24" s="1">
        <v>0</v>
      </c>
      <c r="T24" s="1">
        <v>0</v>
      </c>
      <c r="U24" s="1">
        <v>6.33</v>
      </c>
      <c r="V24" s="1">
        <v>5</v>
      </c>
      <c r="W24" s="1">
        <v>79</v>
      </c>
      <c r="X24" s="1">
        <v>0.67</v>
      </c>
      <c r="Y24" s="1">
        <v>0.33</v>
      </c>
      <c r="Z24" s="1">
        <v>49</v>
      </c>
      <c r="AA24" s="1">
        <v>0</v>
      </c>
      <c r="AB24" s="1">
        <v>0</v>
      </c>
      <c r="AC24" s="1">
        <v>0.67</v>
      </c>
      <c r="AD24" s="1">
        <v>0</v>
      </c>
      <c r="AE24" s="1">
        <v>0.05</v>
      </c>
      <c r="AF24" s="1">
        <v>0</v>
      </c>
      <c r="AG24" s="1">
        <v>0</v>
      </c>
      <c r="AH24" s="1">
        <v>0.33</v>
      </c>
      <c r="AI24" s="1">
        <v>0</v>
      </c>
      <c r="AJ24" s="1">
        <v>0</v>
      </c>
      <c r="AK24" s="1">
        <v>14</v>
      </c>
      <c r="AL24" s="1">
        <v>9.1999999999999993</v>
      </c>
      <c r="AM24" s="1">
        <v>13.47</v>
      </c>
      <c r="AN24" s="1">
        <v>0.6</v>
      </c>
      <c r="AO24" s="1">
        <v>2</v>
      </c>
      <c r="AP24" s="1">
        <v>2.33</v>
      </c>
      <c r="AQ24" s="1">
        <v>10.33</v>
      </c>
      <c r="AR24" s="1">
        <v>0.67</v>
      </c>
      <c r="AS24" s="1">
        <v>2.67</v>
      </c>
      <c r="AT24" s="1">
        <v>0.33</v>
      </c>
      <c r="AU24" s="1">
        <v>0</v>
      </c>
      <c r="AV24" s="1">
        <v>0</v>
      </c>
      <c r="AX24" s="1">
        <v>2.33</v>
      </c>
      <c r="AY24" s="1">
        <v>0.33</v>
      </c>
      <c r="AZ24" s="1">
        <v>0</v>
      </c>
      <c r="BA24" s="1">
        <v>0.33</v>
      </c>
      <c r="BB24" s="1">
        <v>0.67</v>
      </c>
      <c r="BC24" s="1">
        <v>11.67</v>
      </c>
      <c r="BD24" s="1">
        <v>7.67</v>
      </c>
      <c r="BE24" s="1">
        <v>3.33</v>
      </c>
      <c r="BF24" s="1">
        <v>0.67</v>
      </c>
      <c r="BG24" s="1">
        <v>2.67</v>
      </c>
      <c r="BH24" s="1">
        <v>2</v>
      </c>
      <c r="BI24" s="1">
        <v>1.42</v>
      </c>
      <c r="BJ24" s="1">
        <v>11.67</v>
      </c>
      <c r="BK24" s="1">
        <v>8.67</v>
      </c>
      <c r="BL24" s="1">
        <v>74</v>
      </c>
      <c r="BM24" s="1">
        <v>9.33</v>
      </c>
      <c r="BN24" s="1">
        <v>7.33</v>
      </c>
      <c r="BO24" s="1">
        <v>79</v>
      </c>
      <c r="BP24" s="1">
        <v>6.33</v>
      </c>
      <c r="BQ24" s="1">
        <v>5</v>
      </c>
      <c r="BR24" s="1">
        <v>79</v>
      </c>
      <c r="BS24" s="1">
        <v>0</v>
      </c>
      <c r="BT24" s="1">
        <v>0</v>
      </c>
      <c r="BU24" s="1">
        <v>1</v>
      </c>
      <c r="BV24" s="1">
        <v>2</v>
      </c>
      <c r="BW24" s="1">
        <v>1</v>
      </c>
      <c r="BX24" s="1">
        <v>0.33</v>
      </c>
      <c r="BY24" s="1">
        <v>17.670000000000002</v>
      </c>
      <c r="BZ24" s="1">
        <v>1</v>
      </c>
      <c r="CA24" s="1">
        <v>2.67</v>
      </c>
      <c r="CB24" s="1">
        <v>1.33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4.0700430999999995</v>
      </c>
      <c r="CL24" s="1">
        <v>1</v>
      </c>
    </row>
    <row r="25" spans="1:90" x14ac:dyDescent="0.25">
      <c r="A25" s="1" t="s">
        <v>114</v>
      </c>
      <c r="B25" s="1">
        <v>4.8</v>
      </c>
      <c r="C25" s="1">
        <v>2</v>
      </c>
      <c r="D25" s="1">
        <v>4.5</v>
      </c>
      <c r="E25" s="1">
        <v>0.31</v>
      </c>
      <c r="F25" s="1">
        <v>0</v>
      </c>
      <c r="G25" s="1">
        <v>0.2</v>
      </c>
      <c r="H25" s="1">
        <v>0</v>
      </c>
      <c r="I25" s="1">
        <v>0.5</v>
      </c>
      <c r="J25" s="1">
        <v>0.5</v>
      </c>
      <c r="K25" s="1">
        <v>0.5</v>
      </c>
      <c r="L25" s="1">
        <v>0</v>
      </c>
      <c r="M25" s="1">
        <v>0.5</v>
      </c>
      <c r="N25" s="1">
        <v>0</v>
      </c>
      <c r="O25" s="1">
        <v>0.22</v>
      </c>
      <c r="P25" s="1">
        <v>0.22</v>
      </c>
      <c r="Q25" s="1">
        <v>0</v>
      </c>
      <c r="R25" s="1">
        <v>0</v>
      </c>
      <c r="S25" s="1">
        <v>0</v>
      </c>
      <c r="T25" s="1">
        <v>0</v>
      </c>
      <c r="U25" s="1">
        <v>0.5</v>
      </c>
      <c r="V25" s="1">
        <v>0</v>
      </c>
      <c r="W25" s="1">
        <v>0</v>
      </c>
      <c r="X25" s="1">
        <v>0</v>
      </c>
      <c r="Y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8.5</v>
      </c>
      <c r="AL25" s="1">
        <v>0</v>
      </c>
      <c r="AM25" s="1">
        <v>2.5</v>
      </c>
      <c r="AN25" s="1">
        <v>0.9</v>
      </c>
      <c r="AO25" s="1">
        <v>2.7</v>
      </c>
      <c r="AP25" s="1">
        <v>1.5</v>
      </c>
      <c r="AQ25" s="1">
        <v>1.5</v>
      </c>
      <c r="AR25" s="1">
        <v>0</v>
      </c>
      <c r="AS25" s="1">
        <v>1</v>
      </c>
      <c r="AT25" s="1">
        <v>0</v>
      </c>
      <c r="AU25" s="1">
        <v>0.5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7.5</v>
      </c>
      <c r="BE25" s="1">
        <v>3.5</v>
      </c>
      <c r="BF25" s="1">
        <v>1</v>
      </c>
      <c r="BG25" s="1">
        <v>3</v>
      </c>
      <c r="BH25" s="1">
        <v>1.5</v>
      </c>
      <c r="BI25" s="1">
        <v>1.36</v>
      </c>
      <c r="BJ25" s="1">
        <v>0.5</v>
      </c>
      <c r="BK25" s="1">
        <v>0</v>
      </c>
      <c r="BL25" s="1">
        <v>0</v>
      </c>
      <c r="BM25" s="1">
        <v>0.5</v>
      </c>
      <c r="BN25" s="1">
        <v>0</v>
      </c>
      <c r="BO25" s="1">
        <v>0</v>
      </c>
      <c r="BP25" s="1">
        <v>0.5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2</v>
      </c>
      <c r="BW25" s="1">
        <v>0</v>
      </c>
      <c r="BX25" s="1">
        <v>0</v>
      </c>
      <c r="BY25" s="1">
        <v>1.5</v>
      </c>
      <c r="BZ25" s="1">
        <v>0.5</v>
      </c>
      <c r="CA25" s="1">
        <v>0.5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8.2554876999999998</v>
      </c>
      <c r="CL25" s="1">
        <v>1</v>
      </c>
    </row>
    <row r="26" spans="1:90" x14ac:dyDescent="0.25">
      <c r="A26" s="1" t="s">
        <v>107</v>
      </c>
      <c r="B26" s="1">
        <v>6.5</v>
      </c>
      <c r="C26" s="1">
        <v>3</v>
      </c>
      <c r="D26" s="1">
        <v>52</v>
      </c>
      <c r="E26" s="1">
        <v>0.25</v>
      </c>
      <c r="F26" s="1">
        <v>0</v>
      </c>
      <c r="G26" s="1">
        <v>0.4</v>
      </c>
      <c r="H26" s="1">
        <v>0</v>
      </c>
      <c r="I26" s="1">
        <v>1.33</v>
      </c>
      <c r="J26" s="1">
        <v>0.67</v>
      </c>
      <c r="K26" s="1">
        <v>1.33</v>
      </c>
      <c r="L26" s="1">
        <v>0</v>
      </c>
      <c r="M26" s="1">
        <v>0.33</v>
      </c>
      <c r="N26" s="1">
        <v>0.33</v>
      </c>
      <c r="O26" s="1">
        <v>0.22</v>
      </c>
      <c r="P26" s="1">
        <v>0.22</v>
      </c>
      <c r="Q26" s="1">
        <v>0</v>
      </c>
      <c r="R26" s="1">
        <v>0</v>
      </c>
      <c r="S26" s="1">
        <v>0</v>
      </c>
      <c r="T26" s="1">
        <v>0</v>
      </c>
      <c r="U26" s="1">
        <v>4.33</v>
      </c>
      <c r="V26" s="1">
        <v>2.67</v>
      </c>
      <c r="W26" s="1">
        <v>62</v>
      </c>
      <c r="X26" s="1">
        <v>0.33</v>
      </c>
      <c r="Y26" s="1">
        <v>0</v>
      </c>
      <c r="Z26" s="1">
        <v>0</v>
      </c>
      <c r="AA26" s="1">
        <v>0</v>
      </c>
      <c r="AB26" s="1">
        <v>0</v>
      </c>
      <c r="AC26" s="1">
        <v>0.33</v>
      </c>
      <c r="AD26" s="1">
        <v>0.33</v>
      </c>
      <c r="AE26" s="1">
        <v>0.18</v>
      </c>
      <c r="AF26" s="1">
        <v>0</v>
      </c>
      <c r="AG26" s="1">
        <v>0</v>
      </c>
      <c r="AH26" s="1">
        <v>0</v>
      </c>
      <c r="AI26" s="1">
        <v>0</v>
      </c>
      <c r="AJ26" s="1">
        <v>0.67</v>
      </c>
      <c r="AK26" s="1">
        <v>20</v>
      </c>
      <c r="AL26" s="1">
        <v>4.03</v>
      </c>
      <c r="AM26" s="1">
        <v>4</v>
      </c>
      <c r="AN26" s="1">
        <v>1.4</v>
      </c>
      <c r="AO26" s="1">
        <v>3.8</v>
      </c>
      <c r="AP26" s="1">
        <v>4.33</v>
      </c>
      <c r="AQ26" s="1">
        <v>4.33</v>
      </c>
      <c r="AR26" s="1">
        <v>0</v>
      </c>
      <c r="AS26" s="1">
        <v>1.67</v>
      </c>
      <c r="AT26" s="1">
        <v>0</v>
      </c>
      <c r="AU26" s="1">
        <v>0.33</v>
      </c>
      <c r="AV26" s="1">
        <v>0.33</v>
      </c>
      <c r="AW26" s="1">
        <v>100</v>
      </c>
      <c r="AX26" s="1">
        <v>2.67</v>
      </c>
      <c r="AY26" s="1">
        <v>0</v>
      </c>
      <c r="AZ26" s="1">
        <v>0</v>
      </c>
      <c r="BA26" s="1">
        <v>0</v>
      </c>
      <c r="BB26" s="1">
        <v>0</v>
      </c>
      <c r="BC26" s="1">
        <v>11</v>
      </c>
      <c r="BD26" s="1">
        <v>7.33</v>
      </c>
      <c r="BE26" s="1">
        <v>4.67</v>
      </c>
      <c r="BF26" s="1">
        <v>2.67</v>
      </c>
      <c r="BG26" s="1">
        <v>2.67</v>
      </c>
      <c r="BH26" s="1">
        <v>0.33</v>
      </c>
      <c r="BI26" s="1">
        <v>1.01</v>
      </c>
      <c r="BJ26" s="1">
        <v>11.67</v>
      </c>
      <c r="BK26" s="1">
        <v>8.33</v>
      </c>
      <c r="BL26" s="1">
        <v>71</v>
      </c>
      <c r="BM26" s="1">
        <v>7.33</v>
      </c>
      <c r="BN26" s="1">
        <v>4.67</v>
      </c>
      <c r="BO26" s="1">
        <v>64</v>
      </c>
      <c r="BP26" s="1">
        <v>4.33</v>
      </c>
      <c r="BQ26" s="1">
        <v>2.67</v>
      </c>
      <c r="BR26" s="1">
        <v>62</v>
      </c>
      <c r="BS26" s="1">
        <v>0</v>
      </c>
      <c r="BT26" s="1">
        <v>0</v>
      </c>
      <c r="BU26" s="1">
        <v>2</v>
      </c>
      <c r="BV26" s="1">
        <v>1</v>
      </c>
      <c r="BW26" s="1">
        <v>2</v>
      </c>
      <c r="BX26" s="1">
        <v>1.67</v>
      </c>
      <c r="BY26" s="1">
        <v>23.33</v>
      </c>
      <c r="BZ26" s="1">
        <v>2</v>
      </c>
      <c r="CA26" s="1">
        <v>1.67</v>
      </c>
      <c r="CB26" s="1">
        <v>0.67</v>
      </c>
      <c r="CC26" s="1">
        <v>0.33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6.4101992999999977</v>
      </c>
      <c r="CL26" s="1">
        <v>1</v>
      </c>
    </row>
    <row r="27" spans="1:90" x14ac:dyDescent="0.25">
      <c r="A27" s="1" t="s">
        <v>99</v>
      </c>
      <c r="B27" s="1">
        <v>5.8</v>
      </c>
      <c r="C27" s="1">
        <v>3</v>
      </c>
      <c r="D27" s="1">
        <v>41.33</v>
      </c>
      <c r="E27" s="1">
        <v>0.05</v>
      </c>
      <c r="F27" s="1">
        <v>0</v>
      </c>
      <c r="G27" s="1">
        <v>0.1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0.03</v>
      </c>
      <c r="P27" s="1">
        <v>0.03</v>
      </c>
      <c r="Q27" s="1">
        <v>0</v>
      </c>
      <c r="R27" s="1">
        <v>0</v>
      </c>
      <c r="S27" s="1">
        <v>0</v>
      </c>
      <c r="T27" s="1">
        <v>0</v>
      </c>
      <c r="U27" s="1">
        <v>5</v>
      </c>
      <c r="V27" s="1">
        <v>3.67</v>
      </c>
      <c r="W27" s="1">
        <v>73</v>
      </c>
      <c r="X27" s="1">
        <v>1.67</v>
      </c>
      <c r="Y27" s="1">
        <v>0.33</v>
      </c>
      <c r="Z27" s="1">
        <v>20</v>
      </c>
      <c r="AA27" s="1">
        <v>0</v>
      </c>
      <c r="AB27" s="1">
        <v>0</v>
      </c>
      <c r="AC27" s="1">
        <v>0.67</v>
      </c>
      <c r="AD27" s="1">
        <v>0</v>
      </c>
      <c r="AE27" s="1">
        <v>0.05</v>
      </c>
      <c r="AF27" s="1">
        <v>0</v>
      </c>
      <c r="AG27" s="1">
        <v>0</v>
      </c>
      <c r="AH27" s="1">
        <v>0.33</v>
      </c>
      <c r="AI27" s="1">
        <v>0</v>
      </c>
      <c r="AJ27" s="1">
        <v>0.33</v>
      </c>
      <c r="AK27" s="1">
        <v>14</v>
      </c>
      <c r="AL27" s="1">
        <v>10.23</v>
      </c>
      <c r="AM27" s="1">
        <v>1.4</v>
      </c>
      <c r="AN27" s="1">
        <v>0.3</v>
      </c>
      <c r="AO27" s="1">
        <v>1.8</v>
      </c>
      <c r="AP27" s="1">
        <v>4.33</v>
      </c>
      <c r="AQ27" s="1">
        <v>4.33</v>
      </c>
      <c r="AR27" s="1">
        <v>0</v>
      </c>
      <c r="AS27" s="1">
        <v>1</v>
      </c>
      <c r="AT27" s="1">
        <v>1</v>
      </c>
      <c r="AU27" s="1">
        <v>0.33</v>
      </c>
      <c r="AV27" s="1">
        <v>0.33</v>
      </c>
      <c r="AW27" s="1">
        <v>100</v>
      </c>
      <c r="AX27" s="1">
        <v>3.67</v>
      </c>
      <c r="AY27" s="1">
        <v>0</v>
      </c>
      <c r="AZ27" s="1">
        <v>0</v>
      </c>
      <c r="BA27" s="1">
        <v>0</v>
      </c>
      <c r="BB27" s="1">
        <v>0</v>
      </c>
      <c r="BC27" s="1">
        <v>11</v>
      </c>
      <c r="BD27" s="1">
        <v>7.33</v>
      </c>
      <c r="BE27" s="1">
        <v>4.67</v>
      </c>
      <c r="BF27" s="1">
        <v>2.67</v>
      </c>
      <c r="BG27" s="1">
        <v>2.67</v>
      </c>
      <c r="BH27" s="1">
        <v>0.33</v>
      </c>
      <c r="BI27" s="1">
        <v>1.01</v>
      </c>
      <c r="BJ27" s="1">
        <v>15.67</v>
      </c>
      <c r="BK27" s="1">
        <v>12.33</v>
      </c>
      <c r="BL27" s="1">
        <v>79</v>
      </c>
      <c r="BM27" s="1">
        <v>10.67</v>
      </c>
      <c r="BN27" s="1">
        <v>7.67</v>
      </c>
      <c r="BO27" s="1">
        <v>72</v>
      </c>
      <c r="BP27" s="1">
        <v>5</v>
      </c>
      <c r="BQ27" s="1">
        <v>3.67</v>
      </c>
      <c r="BR27" s="1">
        <v>73</v>
      </c>
      <c r="BS27" s="1">
        <v>0.33</v>
      </c>
      <c r="BT27" s="1">
        <v>0.33</v>
      </c>
      <c r="BU27" s="1">
        <v>2</v>
      </c>
      <c r="BV27" s="1">
        <v>1</v>
      </c>
      <c r="BW27" s="1">
        <v>2</v>
      </c>
      <c r="BX27" s="1">
        <v>0.67</v>
      </c>
      <c r="BY27" s="1">
        <v>28</v>
      </c>
      <c r="BZ27" s="1">
        <v>1.33</v>
      </c>
      <c r="CA27" s="1">
        <v>1</v>
      </c>
      <c r="CB27" s="1">
        <v>1.33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3.6597642999999995</v>
      </c>
      <c r="CL27" s="1">
        <v>1</v>
      </c>
    </row>
    <row r="28" spans="1:90" x14ac:dyDescent="0.25">
      <c r="A28" s="1" t="s">
        <v>100</v>
      </c>
      <c r="B28" s="1">
        <v>9.6</v>
      </c>
      <c r="C28" s="1">
        <v>3</v>
      </c>
      <c r="D28" s="1">
        <v>90</v>
      </c>
      <c r="E28" s="1">
        <v>0.52</v>
      </c>
      <c r="F28" s="1">
        <v>0</v>
      </c>
      <c r="G28" s="1">
        <v>0.6</v>
      </c>
      <c r="H28" s="1">
        <v>0</v>
      </c>
      <c r="I28" s="1">
        <v>2</v>
      </c>
      <c r="J28" s="1">
        <v>1.33</v>
      </c>
      <c r="K28" s="1">
        <v>1.67</v>
      </c>
      <c r="L28" s="1">
        <v>0.33</v>
      </c>
      <c r="M28" s="1">
        <v>0.67</v>
      </c>
      <c r="N28" s="1">
        <v>0.33</v>
      </c>
      <c r="O28" s="1">
        <v>0.27</v>
      </c>
      <c r="P28" s="1">
        <v>0.53</v>
      </c>
      <c r="Q28" s="1">
        <v>0</v>
      </c>
      <c r="R28" s="1">
        <v>0</v>
      </c>
      <c r="S28" s="1">
        <v>0</v>
      </c>
      <c r="T28" s="1">
        <v>0</v>
      </c>
      <c r="U28" s="1">
        <v>6.67</v>
      </c>
      <c r="V28" s="1">
        <v>2.33</v>
      </c>
      <c r="W28" s="1">
        <v>35</v>
      </c>
      <c r="X28" s="1">
        <v>1.67</v>
      </c>
      <c r="Y28" s="1">
        <v>0</v>
      </c>
      <c r="Z28" s="1">
        <v>0</v>
      </c>
      <c r="AA28" s="1">
        <v>0</v>
      </c>
      <c r="AB28" s="1">
        <v>0</v>
      </c>
      <c r="AC28" s="1">
        <v>0.33</v>
      </c>
      <c r="AD28" s="1">
        <v>0</v>
      </c>
      <c r="AE28" s="1">
        <v>0.09</v>
      </c>
      <c r="AF28" s="1">
        <v>0</v>
      </c>
      <c r="AG28" s="1">
        <v>0</v>
      </c>
      <c r="AH28" s="1">
        <v>0.33</v>
      </c>
      <c r="AI28" s="1">
        <v>0</v>
      </c>
      <c r="AJ28" s="1">
        <v>0.67</v>
      </c>
      <c r="AK28" s="1">
        <v>34.67</v>
      </c>
      <c r="AL28" s="1">
        <v>5.03</v>
      </c>
      <c r="AM28" s="1">
        <v>7.4</v>
      </c>
      <c r="AN28" s="1">
        <v>2.4</v>
      </c>
      <c r="AO28" s="1">
        <v>5.5</v>
      </c>
      <c r="AP28" s="1">
        <v>0</v>
      </c>
      <c r="AQ28" s="1">
        <v>0</v>
      </c>
      <c r="AR28" s="1">
        <v>0</v>
      </c>
      <c r="AS28" s="1">
        <v>1</v>
      </c>
      <c r="AT28" s="1">
        <v>1.33</v>
      </c>
      <c r="AU28" s="1">
        <v>0.67</v>
      </c>
      <c r="AV28" s="1">
        <v>0.33</v>
      </c>
      <c r="AW28" s="1">
        <v>49</v>
      </c>
      <c r="AX28" s="1">
        <v>3</v>
      </c>
      <c r="AY28" s="1">
        <v>1</v>
      </c>
      <c r="AZ28" s="1">
        <v>0.33</v>
      </c>
      <c r="BA28" s="1">
        <v>0</v>
      </c>
      <c r="BB28" s="1">
        <v>1.33</v>
      </c>
      <c r="BC28" s="1">
        <v>14</v>
      </c>
      <c r="BD28" s="1">
        <v>9.33</v>
      </c>
      <c r="BE28" s="1">
        <v>6</v>
      </c>
      <c r="BF28" s="1">
        <v>1.33</v>
      </c>
      <c r="BG28" s="1">
        <v>1.67</v>
      </c>
      <c r="BH28" s="1">
        <v>3.33</v>
      </c>
      <c r="BI28" s="1">
        <v>2.17</v>
      </c>
      <c r="BJ28" s="1">
        <v>15</v>
      </c>
      <c r="BK28" s="1">
        <v>9.33</v>
      </c>
      <c r="BL28" s="1">
        <v>62</v>
      </c>
      <c r="BM28" s="1">
        <v>11</v>
      </c>
      <c r="BN28" s="1">
        <v>4.33</v>
      </c>
      <c r="BO28" s="1">
        <v>39</v>
      </c>
      <c r="BP28" s="1">
        <v>6.67</v>
      </c>
      <c r="BQ28" s="1">
        <v>2.33</v>
      </c>
      <c r="BR28" s="1">
        <v>35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0.33</v>
      </c>
      <c r="BY28" s="1">
        <v>26.67</v>
      </c>
      <c r="BZ28" s="1">
        <v>3</v>
      </c>
      <c r="CA28" s="1">
        <v>3</v>
      </c>
      <c r="CB28" s="1">
        <v>1.67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0.33</v>
      </c>
      <c r="CJ28" s="1">
        <v>0</v>
      </c>
      <c r="CK28" s="1">
        <f t="shared" si="0"/>
        <v>5.8808675999999975</v>
      </c>
      <c r="CL28" s="1">
        <v>1</v>
      </c>
    </row>
    <row r="29" spans="1:90" x14ac:dyDescent="0.25">
      <c r="A29" s="1" t="s">
        <v>102</v>
      </c>
      <c r="B29" s="1">
        <v>6.8</v>
      </c>
      <c r="C29" s="1">
        <v>3</v>
      </c>
      <c r="D29" s="1">
        <v>80.67</v>
      </c>
      <c r="E29" s="1">
        <v>0.43</v>
      </c>
      <c r="F29" s="1">
        <v>0.67</v>
      </c>
      <c r="G29" s="1">
        <v>0.4</v>
      </c>
      <c r="H29" s="1">
        <v>2</v>
      </c>
      <c r="I29" s="1">
        <v>2</v>
      </c>
      <c r="J29" s="1">
        <v>1.33</v>
      </c>
      <c r="K29" s="1">
        <v>2</v>
      </c>
      <c r="L29" s="1">
        <v>0</v>
      </c>
      <c r="M29" s="1">
        <v>0.33</v>
      </c>
      <c r="N29" s="1">
        <v>1</v>
      </c>
      <c r="O29" s="1">
        <v>0.33</v>
      </c>
      <c r="P29" s="1">
        <v>0.33</v>
      </c>
      <c r="Q29" s="1">
        <v>0.67</v>
      </c>
      <c r="R29" s="1">
        <v>0.67</v>
      </c>
      <c r="S29" s="1">
        <v>0</v>
      </c>
      <c r="T29" s="1">
        <v>0</v>
      </c>
      <c r="U29" s="1">
        <v>7.33</v>
      </c>
      <c r="V29" s="1">
        <v>4.67</v>
      </c>
      <c r="W29" s="1">
        <v>64</v>
      </c>
      <c r="X29" s="1">
        <v>0.67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0.11</v>
      </c>
      <c r="AF29" s="1">
        <v>0</v>
      </c>
      <c r="AG29" s="1">
        <v>0</v>
      </c>
      <c r="AH29" s="1">
        <v>0</v>
      </c>
      <c r="AI29" s="1">
        <v>0</v>
      </c>
      <c r="AJ29" s="1">
        <v>0.67</v>
      </c>
      <c r="AK29" s="1">
        <v>33</v>
      </c>
      <c r="AL29" s="1">
        <v>11.73</v>
      </c>
      <c r="AM29" s="1">
        <v>28.8</v>
      </c>
      <c r="AN29" s="1">
        <v>1.6</v>
      </c>
      <c r="AO29" s="1">
        <v>4.5</v>
      </c>
      <c r="AP29" s="1">
        <v>8</v>
      </c>
      <c r="AQ29" s="1">
        <v>24</v>
      </c>
      <c r="AR29" s="1">
        <v>1.33</v>
      </c>
      <c r="AS29" s="1">
        <v>6</v>
      </c>
      <c r="AT29" s="1">
        <v>0.33</v>
      </c>
      <c r="AU29" s="1">
        <v>0</v>
      </c>
      <c r="AV29" s="1">
        <v>0</v>
      </c>
      <c r="AX29" s="1">
        <v>4</v>
      </c>
      <c r="AY29" s="1">
        <v>1</v>
      </c>
      <c r="AZ29" s="1">
        <v>0</v>
      </c>
      <c r="BA29" s="1">
        <v>0.33</v>
      </c>
      <c r="BB29" s="1">
        <v>1.33</v>
      </c>
      <c r="BC29" s="1">
        <v>10.67</v>
      </c>
      <c r="BD29" s="1">
        <v>6</v>
      </c>
      <c r="BE29" s="1">
        <v>3.67</v>
      </c>
      <c r="BF29" s="1">
        <v>0.67</v>
      </c>
      <c r="BG29" s="1">
        <v>2.33</v>
      </c>
      <c r="BH29" s="1">
        <v>0.33</v>
      </c>
      <c r="BI29" s="1">
        <v>0.79</v>
      </c>
      <c r="BJ29" s="1">
        <v>16</v>
      </c>
      <c r="BK29" s="1">
        <v>10.33</v>
      </c>
      <c r="BL29" s="1">
        <v>65</v>
      </c>
      <c r="BM29" s="1">
        <v>11.67</v>
      </c>
      <c r="BN29" s="1">
        <v>7.33</v>
      </c>
      <c r="BO29" s="1">
        <v>63</v>
      </c>
      <c r="BP29" s="1">
        <v>7.33</v>
      </c>
      <c r="BQ29" s="1">
        <v>4.67</v>
      </c>
      <c r="BR29" s="1">
        <v>64</v>
      </c>
      <c r="BS29" s="1">
        <v>0</v>
      </c>
      <c r="BT29" s="1">
        <v>0</v>
      </c>
      <c r="BU29" s="1">
        <v>3</v>
      </c>
      <c r="BV29" s="1">
        <v>0</v>
      </c>
      <c r="BW29" s="1">
        <v>1</v>
      </c>
      <c r="BX29" s="1">
        <v>1.67</v>
      </c>
      <c r="BY29" s="1">
        <v>32.67</v>
      </c>
      <c r="BZ29" s="1">
        <v>5.33</v>
      </c>
      <c r="CA29" s="1">
        <v>1</v>
      </c>
      <c r="CB29" s="1">
        <v>0.33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3.8404290000000012</v>
      </c>
      <c r="CL29" s="1">
        <v>1</v>
      </c>
    </row>
    <row r="30" spans="1:90" x14ac:dyDescent="0.25">
      <c r="A30" s="1" t="s">
        <v>105</v>
      </c>
      <c r="B30" s="1">
        <v>12.5</v>
      </c>
      <c r="C30" s="1">
        <v>3</v>
      </c>
      <c r="D30" s="1">
        <v>83.67</v>
      </c>
      <c r="E30" s="1">
        <v>0.59</v>
      </c>
      <c r="F30" s="1">
        <v>0.75</v>
      </c>
      <c r="G30" s="1">
        <v>0.7</v>
      </c>
      <c r="H30" s="1">
        <v>3</v>
      </c>
      <c r="I30" s="1">
        <v>2.33</v>
      </c>
      <c r="J30" s="1">
        <v>1</v>
      </c>
      <c r="K30" s="1">
        <v>2.33</v>
      </c>
      <c r="L30" s="1">
        <v>0</v>
      </c>
      <c r="M30" s="1">
        <v>0.33</v>
      </c>
      <c r="N30" s="1">
        <v>0.33</v>
      </c>
      <c r="O30" s="1">
        <v>0.28999999999999998</v>
      </c>
      <c r="P30" s="1">
        <v>0.28999999999999998</v>
      </c>
      <c r="Q30" s="1">
        <v>0.33</v>
      </c>
      <c r="R30" s="1">
        <v>0.33</v>
      </c>
      <c r="S30" s="1">
        <v>0</v>
      </c>
      <c r="T30" s="1">
        <v>0</v>
      </c>
      <c r="U30" s="1">
        <v>7.33</v>
      </c>
      <c r="V30" s="1">
        <v>5.67</v>
      </c>
      <c r="W30" s="1">
        <v>77</v>
      </c>
      <c r="X30" s="1">
        <v>0.33</v>
      </c>
      <c r="Y30" s="1">
        <v>0</v>
      </c>
      <c r="Z30" s="1">
        <v>0</v>
      </c>
      <c r="AA30" s="1">
        <v>0</v>
      </c>
      <c r="AB30" s="1">
        <v>0</v>
      </c>
      <c r="AC30" s="1">
        <v>1.33</v>
      </c>
      <c r="AD30" s="1">
        <v>0.67</v>
      </c>
      <c r="AE30" s="1">
        <v>0.37</v>
      </c>
      <c r="AF30" s="1">
        <v>0.67</v>
      </c>
      <c r="AG30" s="1">
        <v>0</v>
      </c>
      <c r="AH30" s="1">
        <v>0.33</v>
      </c>
      <c r="AI30" s="1">
        <v>0</v>
      </c>
      <c r="AJ30" s="1">
        <v>0.33</v>
      </c>
      <c r="AK30" s="1">
        <v>35.67</v>
      </c>
      <c r="AL30" s="1">
        <v>18</v>
      </c>
      <c r="AM30" s="1">
        <v>27.93</v>
      </c>
      <c r="AN30" s="1">
        <v>2.2999999999999998</v>
      </c>
      <c r="AO30" s="1">
        <v>5</v>
      </c>
      <c r="AP30" s="1">
        <v>5.33</v>
      </c>
      <c r="AQ30" s="1">
        <v>19.329999999999998</v>
      </c>
      <c r="AR30" s="1">
        <v>1</v>
      </c>
      <c r="AS30" s="1">
        <v>6</v>
      </c>
      <c r="AT30" s="1">
        <v>2</v>
      </c>
      <c r="AU30" s="1">
        <v>0</v>
      </c>
      <c r="AV30" s="1">
        <v>0</v>
      </c>
      <c r="AX30" s="1">
        <v>1.33</v>
      </c>
      <c r="AY30" s="1">
        <v>1.33</v>
      </c>
      <c r="AZ30" s="1">
        <v>0</v>
      </c>
      <c r="BA30" s="1">
        <v>0</v>
      </c>
      <c r="BB30" s="1">
        <v>1.33</v>
      </c>
      <c r="BC30" s="1">
        <v>15</v>
      </c>
      <c r="BD30" s="1">
        <v>10.33</v>
      </c>
      <c r="BE30" s="1">
        <v>4</v>
      </c>
      <c r="BF30" s="1">
        <v>0.33</v>
      </c>
      <c r="BG30" s="1">
        <v>2.33</v>
      </c>
      <c r="BH30" s="1">
        <v>2.33</v>
      </c>
      <c r="BI30" s="1">
        <v>1.66</v>
      </c>
      <c r="BJ30" s="1">
        <v>23.67</v>
      </c>
      <c r="BK30" s="1">
        <v>20.329999999999998</v>
      </c>
      <c r="BL30" s="1">
        <v>86</v>
      </c>
      <c r="BM30" s="1">
        <v>14.67</v>
      </c>
      <c r="BN30" s="1">
        <v>12</v>
      </c>
      <c r="BO30" s="1">
        <v>82</v>
      </c>
      <c r="BP30" s="1">
        <v>7.33</v>
      </c>
      <c r="BQ30" s="1">
        <v>5.67</v>
      </c>
      <c r="BR30" s="1">
        <v>77</v>
      </c>
      <c r="BS30" s="1">
        <v>0.33</v>
      </c>
      <c r="BT30" s="1">
        <v>0.33</v>
      </c>
      <c r="BU30" s="1">
        <v>3</v>
      </c>
      <c r="BV30" s="1">
        <v>0</v>
      </c>
      <c r="BW30" s="1">
        <v>1</v>
      </c>
      <c r="BX30" s="1">
        <v>1.33</v>
      </c>
      <c r="BY30" s="1">
        <v>33.67</v>
      </c>
      <c r="BZ30" s="1">
        <v>4.33</v>
      </c>
      <c r="CA30" s="1">
        <v>1.67</v>
      </c>
      <c r="CB30" s="1">
        <v>0.67</v>
      </c>
      <c r="CC30" s="1">
        <v>0.33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3.2032837999999972</v>
      </c>
      <c r="CL30" s="1">
        <v>0</v>
      </c>
    </row>
  </sheetData>
  <sortState xmlns:xlrd2="http://schemas.microsoft.com/office/spreadsheetml/2017/richdata2" ref="A2:CL30">
    <sortCondition descending="1" ref="CL2:CL3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E3A6-11CA-48A9-81C6-DDA2FC7D4535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105</v>
      </c>
      <c r="B2" s="1">
        <v>12.5</v>
      </c>
      <c r="C2" s="1">
        <v>3</v>
      </c>
      <c r="D2" s="1">
        <v>68.67</v>
      </c>
      <c r="E2" s="1">
        <v>0.48</v>
      </c>
      <c r="F2" s="1">
        <v>0.5</v>
      </c>
      <c r="G2" s="1">
        <v>0.4</v>
      </c>
      <c r="H2" s="1">
        <v>1</v>
      </c>
      <c r="I2" s="1">
        <v>1.67</v>
      </c>
      <c r="J2" s="1">
        <v>0.67</v>
      </c>
      <c r="K2" s="1">
        <v>1.67</v>
      </c>
      <c r="L2" s="1">
        <v>0</v>
      </c>
      <c r="M2" s="1">
        <v>0.33</v>
      </c>
      <c r="N2" s="1">
        <v>0.33</v>
      </c>
      <c r="O2" s="1">
        <v>0.23</v>
      </c>
      <c r="P2" s="1">
        <v>0.23</v>
      </c>
      <c r="Q2" s="1">
        <v>0</v>
      </c>
      <c r="R2" s="1">
        <v>0</v>
      </c>
      <c r="S2" s="1">
        <v>0</v>
      </c>
      <c r="T2" s="1">
        <v>0</v>
      </c>
      <c r="U2" s="1">
        <v>4.67</v>
      </c>
      <c r="V2" s="1">
        <v>4</v>
      </c>
      <c r="W2" s="1">
        <v>86</v>
      </c>
      <c r="X2" s="1">
        <v>0</v>
      </c>
      <c r="Y2" s="1">
        <v>0</v>
      </c>
      <c r="AA2" s="1">
        <v>0</v>
      </c>
      <c r="AB2" s="1">
        <v>0</v>
      </c>
      <c r="AC2" s="1">
        <v>0.67</v>
      </c>
      <c r="AD2" s="1">
        <v>0.33</v>
      </c>
      <c r="AE2" s="1">
        <v>0.2</v>
      </c>
      <c r="AF2" s="1">
        <v>0.33</v>
      </c>
      <c r="AG2" s="1">
        <v>0</v>
      </c>
      <c r="AH2" s="1">
        <v>0.67</v>
      </c>
      <c r="AI2" s="1">
        <v>0</v>
      </c>
      <c r="AJ2" s="1">
        <v>0</v>
      </c>
      <c r="AK2" s="1">
        <v>24</v>
      </c>
      <c r="AL2" s="1">
        <v>8.6300000000000008</v>
      </c>
      <c r="AM2" s="1">
        <v>10.130000000000001</v>
      </c>
      <c r="AN2" s="1">
        <v>1.5</v>
      </c>
      <c r="AO2" s="1">
        <v>3.5</v>
      </c>
      <c r="AP2" s="1">
        <v>0.33</v>
      </c>
      <c r="AQ2" s="1">
        <v>3.33</v>
      </c>
      <c r="AR2" s="1">
        <v>0</v>
      </c>
      <c r="AS2" s="1">
        <v>2</v>
      </c>
      <c r="AT2" s="1">
        <v>2.33</v>
      </c>
      <c r="AU2" s="1">
        <v>0</v>
      </c>
      <c r="AV2" s="1">
        <v>0</v>
      </c>
      <c r="AX2" s="1">
        <v>1</v>
      </c>
      <c r="AY2" s="1">
        <v>1.33</v>
      </c>
      <c r="AZ2" s="1">
        <v>0</v>
      </c>
      <c r="BA2" s="1">
        <v>0</v>
      </c>
      <c r="BB2" s="1">
        <v>1.33</v>
      </c>
      <c r="BC2" s="1">
        <v>20</v>
      </c>
      <c r="BD2" s="1">
        <v>14.67</v>
      </c>
      <c r="BE2" s="1">
        <v>6</v>
      </c>
      <c r="BF2" s="1">
        <v>0.33</v>
      </c>
      <c r="BG2" s="1">
        <v>2.67</v>
      </c>
      <c r="BH2" s="1">
        <v>2.33</v>
      </c>
      <c r="BI2" s="1">
        <v>2.15</v>
      </c>
      <c r="BJ2" s="1">
        <v>16</v>
      </c>
      <c r="BK2" s="1">
        <v>14.33</v>
      </c>
      <c r="BL2" s="1">
        <v>90</v>
      </c>
      <c r="BM2" s="1">
        <v>9</v>
      </c>
      <c r="BN2" s="1">
        <v>7.67</v>
      </c>
      <c r="BO2" s="1">
        <v>85</v>
      </c>
      <c r="BP2" s="1">
        <v>4.67</v>
      </c>
      <c r="BQ2" s="1">
        <v>4</v>
      </c>
      <c r="BR2" s="1">
        <v>86</v>
      </c>
      <c r="BS2" s="1">
        <v>0</v>
      </c>
      <c r="BT2" s="1">
        <v>0</v>
      </c>
      <c r="BU2" s="1">
        <v>2</v>
      </c>
      <c r="BV2" s="1">
        <v>1</v>
      </c>
      <c r="BW2" s="1">
        <v>0</v>
      </c>
      <c r="BX2" s="1">
        <v>1</v>
      </c>
      <c r="BY2" s="1">
        <v>23.67</v>
      </c>
      <c r="BZ2" s="1">
        <v>3.67</v>
      </c>
      <c r="CA2" s="1">
        <v>1.33</v>
      </c>
      <c r="CB2" s="1">
        <v>0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6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3.729221799999999</v>
      </c>
      <c r="CL2" s="1">
        <v>13</v>
      </c>
    </row>
    <row r="3" spans="1:90" x14ac:dyDescent="0.25">
      <c r="A3" s="1" t="s">
        <v>60</v>
      </c>
      <c r="B3" s="1">
        <v>7.2</v>
      </c>
      <c r="C3" s="1">
        <v>3</v>
      </c>
      <c r="D3" s="1">
        <v>90</v>
      </c>
      <c r="E3" s="1">
        <v>0.23</v>
      </c>
      <c r="F3" s="1">
        <v>0</v>
      </c>
      <c r="G3" s="1">
        <v>0.3</v>
      </c>
      <c r="H3" s="1">
        <v>0</v>
      </c>
      <c r="I3" s="1">
        <v>2.33</v>
      </c>
      <c r="J3" s="1">
        <v>0.67</v>
      </c>
      <c r="K3" s="1">
        <v>2</v>
      </c>
      <c r="L3" s="1">
        <v>0.33</v>
      </c>
      <c r="M3" s="1">
        <v>0.33</v>
      </c>
      <c r="N3" s="1">
        <v>1.33</v>
      </c>
      <c r="O3" s="1">
        <v>0.24</v>
      </c>
      <c r="P3" s="1">
        <v>0.24</v>
      </c>
      <c r="Q3" s="1">
        <v>0</v>
      </c>
      <c r="R3" s="1">
        <v>0</v>
      </c>
      <c r="S3" s="1">
        <v>0</v>
      </c>
      <c r="T3" s="1">
        <v>0</v>
      </c>
      <c r="U3" s="1">
        <v>3.33</v>
      </c>
      <c r="V3" s="1">
        <v>2.33</v>
      </c>
      <c r="W3" s="1">
        <v>70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</v>
      </c>
      <c r="AE3" s="1">
        <v>7.0000000000000007E-2</v>
      </c>
      <c r="AF3" s="1">
        <v>0</v>
      </c>
      <c r="AG3" s="1">
        <v>0</v>
      </c>
      <c r="AH3" s="1">
        <v>0.67</v>
      </c>
      <c r="AI3" s="1">
        <v>0</v>
      </c>
      <c r="AJ3" s="1">
        <v>0</v>
      </c>
      <c r="AK3" s="1">
        <v>29</v>
      </c>
      <c r="AL3" s="1">
        <v>4.5</v>
      </c>
      <c r="AM3" s="1">
        <v>0.13</v>
      </c>
      <c r="AN3" s="1">
        <v>1.2</v>
      </c>
      <c r="AO3" s="1">
        <v>3.2</v>
      </c>
      <c r="AP3" s="1">
        <v>-3.33</v>
      </c>
      <c r="AQ3" s="1">
        <v>-3.33</v>
      </c>
      <c r="AR3" s="1">
        <v>0</v>
      </c>
      <c r="AS3" s="1">
        <v>1.33</v>
      </c>
      <c r="AT3" s="1">
        <v>2</v>
      </c>
      <c r="AU3" s="1">
        <v>0.67</v>
      </c>
      <c r="AV3" s="1">
        <v>0.33</v>
      </c>
      <c r="AW3" s="1">
        <v>49</v>
      </c>
      <c r="AX3" s="1">
        <v>1.33</v>
      </c>
      <c r="AY3" s="1">
        <v>0.33</v>
      </c>
      <c r="AZ3" s="1">
        <v>0</v>
      </c>
      <c r="BA3" s="1">
        <v>0.33</v>
      </c>
      <c r="BB3" s="1">
        <v>0.67</v>
      </c>
      <c r="BC3" s="1">
        <v>16</v>
      </c>
      <c r="BD3" s="1">
        <v>10</v>
      </c>
      <c r="BE3" s="1">
        <v>5</v>
      </c>
      <c r="BF3" s="1">
        <v>0.33</v>
      </c>
      <c r="BG3" s="1">
        <v>2</v>
      </c>
      <c r="BH3" s="1">
        <v>2.67</v>
      </c>
      <c r="BI3" s="1">
        <v>1.87</v>
      </c>
      <c r="BJ3" s="1">
        <v>6.33</v>
      </c>
      <c r="BK3" s="1">
        <v>4.67</v>
      </c>
      <c r="BL3" s="1">
        <v>74</v>
      </c>
      <c r="BM3" s="1">
        <v>5.67</v>
      </c>
      <c r="BN3" s="1">
        <v>3.67</v>
      </c>
      <c r="BO3" s="1">
        <v>65</v>
      </c>
      <c r="BP3" s="1">
        <v>3.33</v>
      </c>
      <c r="BQ3" s="1">
        <v>2.33</v>
      </c>
      <c r="BR3" s="1">
        <v>70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0.33</v>
      </c>
      <c r="BY3" s="1">
        <v>19.329999999999998</v>
      </c>
      <c r="BZ3" s="1">
        <v>6.33</v>
      </c>
      <c r="CA3" s="1">
        <v>0</v>
      </c>
      <c r="CB3" s="1">
        <v>0.67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3.2848511000000022</v>
      </c>
      <c r="CL3" s="1">
        <v>9</v>
      </c>
    </row>
    <row r="4" spans="1:90" x14ac:dyDescent="0.25">
      <c r="A4" s="1" t="s">
        <v>63</v>
      </c>
      <c r="B4" s="1">
        <v>7.7</v>
      </c>
      <c r="C4" s="1">
        <v>3</v>
      </c>
      <c r="D4" s="1">
        <v>90</v>
      </c>
      <c r="E4" s="1">
        <v>0.16</v>
      </c>
      <c r="F4" s="1">
        <v>0.25</v>
      </c>
      <c r="G4" s="1">
        <v>0.2</v>
      </c>
      <c r="H4" s="1">
        <v>1</v>
      </c>
      <c r="I4" s="1">
        <v>1.33</v>
      </c>
      <c r="J4" s="1">
        <v>0.33</v>
      </c>
      <c r="K4" s="1">
        <v>1.33</v>
      </c>
      <c r="L4" s="1">
        <v>0.33</v>
      </c>
      <c r="M4" s="1">
        <v>0</v>
      </c>
      <c r="N4" s="1">
        <v>0</v>
      </c>
      <c r="O4" s="1">
        <v>0.08</v>
      </c>
      <c r="P4" s="1">
        <v>0.08</v>
      </c>
      <c r="Q4" s="1">
        <v>0.33</v>
      </c>
      <c r="R4" s="1">
        <v>0.33</v>
      </c>
      <c r="S4" s="1">
        <v>0</v>
      </c>
      <c r="T4" s="1">
        <v>0</v>
      </c>
      <c r="U4" s="1">
        <v>15.33</v>
      </c>
      <c r="V4" s="1">
        <v>9.67</v>
      </c>
      <c r="W4" s="1">
        <v>63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7.0000000000000007E-2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16.329999999999998</v>
      </c>
      <c r="AL4" s="1">
        <v>13.53</v>
      </c>
      <c r="AM4" s="1">
        <v>15.07</v>
      </c>
      <c r="AN4" s="1">
        <v>0.5</v>
      </c>
      <c r="AO4" s="1">
        <v>3</v>
      </c>
      <c r="AP4" s="1">
        <v>3.67</v>
      </c>
      <c r="AQ4" s="1">
        <v>11.67</v>
      </c>
      <c r="AR4" s="1">
        <v>0.67</v>
      </c>
      <c r="AS4" s="1">
        <v>4</v>
      </c>
      <c r="AT4" s="1">
        <v>0.67</v>
      </c>
      <c r="AU4" s="1">
        <v>0</v>
      </c>
      <c r="AV4" s="1">
        <v>0</v>
      </c>
      <c r="AX4" s="1">
        <v>3</v>
      </c>
      <c r="AY4" s="1">
        <v>1</v>
      </c>
      <c r="AZ4" s="1">
        <v>0</v>
      </c>
      <c r="BA4" s="1">
        <v>0.33</v>
      </c>
      <c r="BB4" s="1">
        <v>1.33</v>
      </c>
      <c r="BC4" s="1">
        <v>7.67</v>
      </c>
      <c r="BD4" s="1">
        <v>5</v>
      </c>
      <c r="BE4" s="1">
        <v>2.67</v>
      </c>
      <c r="BF4" s="1">
        <v>0.67</v>
      </c>
      <c r="BG4" s="1">
        <v>1.33</v>
      </c>
      <c r="BH4" s="1">
        <v>1</v>
      </c>
      <c r="BI4" s="1">
        <v>0.85</v>
      </c>
      <c r="BJ4" s="1">
        <v>26.67</v>
      </c>
      <c r="BK4" s="1">
        <v>17.670000000000002</v>
      </c>
      <c r="BL4" s="1">
        <v>66</v>
      </c>
      <c r="BM4" s="1">
        <v>21.33</v>
      </c>
      <c r="BN4" s="1">
        <v>13.33</v>
      </c>
      <c r="BO4" s="1">
        <v>62</v>
      </c>
      <c r="BP4" s="1">
        <v>15.33</v>
      </c>
      <c r="BQ4" s="1">
        <v>9.67</v>
      </c>
      <c r="BR4" s="1">
        <v>63</v>
      </c>
      <c r="BS4" s="1">
        <v>0</v>
      </c>
      <c r="BT4" s="1">
        <v>0</v>
      </c>
      <c r="BU4" s="1">
        <v>3</v>
      </c>
      <c r="BV4" s="1">
        <v>0</v>
      </c>
      <c r="BW4" s="1">
        <v>0</v>
      </c>
      <c r="BX4" s="1">
        <v>1.33</v>
      </c>
      <c r="BY4" s="1">
        <v>45</v>
      </c>
      <c r="BZ4" s="1">
        <v>4.33</v>
      </c>
      <c r="CA4" s="1">
        <v>3</v>
      </c>
      <c r="CB4" s="1">
        <v>2.67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5.2008008999999973</v>
      </c>
      <c r="CL4" s="1">
        <v>9</v>
      </c>
    </row>
    <row r="5" spans="1:90" x14ac:dyDescent="0.25">
      <c r="A5" s="1" t="s">
        <v>89</v>
      </c>
      <c r="B5" s="1">
        <v>6.2</v>
      </c>
      <c r="C5" s="1">
        <v>3</v>
      </c>
      <c r="D5" s="1">
        <v>78.33</v>
      </c>
      <c r="E5" s="1">
        <v>0.28999999999999998</v>
      </c>
      <c r="F5" s="1">
        <v>0.83</v>
      </c>
      <c r="G5" s="1">
        <v>0.6</v>
      </c>
      <c r="H5" s="1">
        <v>5</v>
      </c>
      <c r="I5" s="1">
        <v>2.67</v>
      </c>
      <c r="J5" s="1">
        <v>1</v>
      </c>
      <c r="K5" s="1">
        <v>2</v>
      </c>
      <c r="L5" s="1">
        <v>0.67</v>
      </c>
      <c r="M5" s="1">
        <v>0.33</v>
      </c>
      <c r="N5" s="1">
        <v>0.33</v>
      </c>
      <c r="O5" s="1">
        <v>0.3</v>
      </c>
      <c r="P5" s="1">
        <v>0.3</v>
      </c>
      <c r="Q5" s="1">
        <v>0.67</v>
      </c>
      <c r="R5" s="1">
        <v>0.67</v>
      </c>
      <c r="S5" s="1">
        <v>0</v>
      </c>
      <c r="T5" s="1">
        <v>0</v>
      </c>
      <c r="U5" s="1">
        <v>8.67</v>
      </c>
      <c r="V5" s="1">
        <v>6</v>
      </c>
      <c r="W5" s="1">
        <v>69</v>
      </c>
      <c r="X5" s="1">
        <v>1.33</v>
      </c>
      <c r="Y5" s="1">
        <v>0</v>
      </c>
      <c r="Z5" s="1">
        <v>0</v>
      </c>
      <c r="AA5" s="1">
        <v>0</v>
      </c>
      <c r="AB5" s="1">
        <v>0</v>
      </c>
      <c r="AC5" s="1">
        <v>1.33</v>
      </c>
      <c r="AD5" s="1">
        <v>0.33</v>
      </c>
      <c r="AE5" s="1">
        <v>0.25</v>
      </c>
      <c r="AF5" s="1">
        <v>1</v>
      </c>
      <c r="AG5" s="1">
        <v>0</v>
      </c>
      <c r="AH5" s="1">
        <v>0.33</v>
      </c>
      <c r="AI5" s="1">
        <v>0</v>
      </c>
      <c r="AJ5" s="1">
        <v>0</v>
      </c>
      <c r="AK5" s="1">
        <v>38</v>
      </c>
      <c r="AL5" s="1">
        <v>15.63</v>
      </c>
      <c r="AM5" s="1">
        <v>38.729999999999997</v>
      </c>
      <c r="AN5" s="1">
        <v>2</v>
      </c>
      <c r="AO5" s="1">
        <v>4.7</v>
      </c>
      <c r="AP5" s="1">
        <v>4</v>
      </c>
      <c r="AQ5" s="1">
        <v>29</v>
      </c>
      <c r="AR5" s="1">
        <v>1.33</v>
      </c>
      <c r="AS5" s="1">
        <v>8.67</v>
      </c>
      <c r="AT5" s="1">
        <v>2</v>
      </c>
      <c r="AU5" s="1">
        <v>2</v>
      </c>
      <c r="AV5" s="1">
        <v>1.67</v>
      </c>
      <c r="AW5" s="1">
        <v>84</v>
      </c>
      <c r="AX5" s="1">
        <v>5.33</v>
      </c>
      <c r="AY5" s="1">
        <v>0</v>
      </c>
      <c r="AZ5" s="1">
        <v>0.33</v>
      </c>
      <c r="BA5" s="1">
        <v>0.67</v>
      </c>
      <c r="BB5" s="1">
        <v>1</v>
      </c>
      <c r="BC5" s="1">
        <v>13.67</v>
      </c>
      <c r="BD5" s="1">
        <v>9</v>
      </c>
      <c r="BE5" s="1">
        <v>5.67</v>
      </c>
      <c r="BF5" s="1">
        <v>1</v>
      </c>
      <c r="BG5" s="1">
        <v>2.67</v>
      </c>
      <c r="BH5" s="1">
        <v>2.67</v>
      </c>
      <c r="BI5" s="1">
        <v>1.98</v>
      </c>
      <c r="BJ5" s="1">
        <v>17.670000000000002</v>
      </c>
      <c r="BK5" s="1">
        <v>10.67</v>
      </c>
      <c r="BL5" s="1">
        <v>60</v>
      </c>
      <c r="BM5" s="1">
        <v>15</v>
      </c>
      <c r="BN5" s="1">
        <v>9</v>
      </c>
      <c r="BO5" s="1">
        <v>60</v>
      </c>
      <c r="BP5" s="1">
        <v>8.67</v>
      </c>
      <c r="BQ5" s="1">
        <v>6</v>
      </c>
      <c r="BR5" s="1">
        <v>69</v>
      </c>
      <c r="BS5" s="1">
        <v>0</v>
      </c>
      <c r="BT5" s="1">
        <v>0</v>
      </c>
      <c r="BU5" s="1">
        <v>3</v>
      </c>
      <c r="BV5" s="1">
        <v>0</v>
      </c>
      <c r="BW5" s="1">
        <v>2</v>
      </c>
      <c r="BX5" s="1">
        <v>2</v>
      </c>
      <c r="BY5" s="1">
        <v>41.33</v>
      </c>
      <c r="BZ5" s="1">
        <v>6.67</v>
      </c>
      <c r="CA5" s="1">
        <v>2</v>
      </c>
      <c r="CB5" s="1">
        <v>2</v>
      </c>
      <c r="CC5" s="1">
        <v>0.67</v>
      </c>
      <c r="CD5" s="1">
        <v>0.33</v>
      </c>
      <c r="CE5" s="1">
        <v>0</v>
      </c>
      <c r="CF5" s="1">
        <v>0</v>
      </c>
      <c r="CG5" s="1">
        <v>0.33</v>
      </c>
      <c r="CH5" s="1">
        <v>0</v>
      </c>
      <c r="CI5" s="1">
        <v>0</v>
      </c>
      <c r="CJ5" s="1">
        <v>0</v>
      </c>
      <c r="CK5" s="1">
        <f t="shared" si="0"/>
        <v>4.639364699999998</v>
      </c>
      <c r="CL5" s="1">
        <v>9</v>
      </c>
    </row>
    <row r="6" spans="1:90" x14ac:dyDescent="0.25">
      <c r="A6" s="1" t="s">
        <v>102</v>
      </c>
      <c r="B6" s="1">
        <v>6.8</v>
      </c>
      <c r="C6" s="1">
        <v>3</v>
      </c>
      <c r="D6" s="1">
        <v>65.67</v>
      </c>
      <c r="E6" s="1">
        <v>0.21</v>
      </c>
      <c r="F6" s="1">
        <v>0.5</v>
      </c>
      <c r="G6" s="1">
        <v>0.3</v>
      </c>
      <c r="H6" s="1">
        <v>1</v>
      </c>
      <c r="I6" s="1">
        <v>1.33</v>
      </c>
      <c r="J6" s="1">
        <v>1</v>
      </c>
      <c r="K6" s="1">
        <v>1.33</v>
      </c>
      <c r="L6" s="1">
        <v>0</v>
      </c>
      <c r="M6" s="1">
        <v>0</v>
      </c>
      <c r="N6" s="1">
        <v>0.67</v>
      </c>
      <c r="O6" s="1">
        <v>0.18</v>
      </c>
      <c r="P6" s="1">
        <v>0.18</v>
      </c>
      <c r="Q6" s="1">
        <v>0.33</v>
      </c>
      <c r="R6" s="1">
        <v>0.33</v>
      </c>
      <c r="S6" s="1">
        <v>0</v>
      </c>
      <c r="T6" s="1">
        <v>0</v>
      </c>
      <c r="U6" s="1">
        <v>6</v>
      </c>
      <c r="V6" s="1">
        <v>4.33</v>
      </c>
      <c r="W6" s="1">
        <v>72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0.67</v>
      </c>
      <c r="AD6" s="1">
        <v>0</v>
      </c>
      <c r="AE6" s="1">
        <v>0.08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23.67</v>
      </c>
      <c r="AL6" s="1">
        <v>9.57</v>
      </c>
      <c r="AM6" s="1">
        <v>19</v>
      </c>
      <c r="AN6" s="1">
        <v>0.9</v>
      </c>
      <c r="AO6" s="1">
        <v>3.5</v>
      </c>
      <c r="AP6" s="1">
        <v>8</v>
      </c>
      <c r="AQ6" s="1">
        <v>16</v>
      </c>
      <c r="AR6" s="1">
        <v>1</v>
      </c>
      <c r="AS6" s="1">
        <v>4</v>
      </c>
      <c r="AT6" s="1">
        <v>1.33</v>
      </c>
      <c r="AU6" s="1">
        <v>0</v>
      </c>
      <c r="AV6" s="1">
        <v>0</v>
      </c>
      <c r="AX6" s="1">
        <v>4.33</v>
      </c>
      <c r="AY6" s="1">
        <v>1.67</v>
      </c>
      <c r="AZ6" s="1">
        <v>0</v>
      </c>
      <c r="BA6" s="1">
        <v>0.33</v>
      </c>
      <c r="BB6" s="1">
        <v>2</v>
      </c>
      <c r="BC6" s="1">
        <v>14</v>
      </c>
      <c r="BD6" s="1">
        <v>9.33</v>
      </c>
      <c r="BE6" s="1">
        <v>4.33</v>
      </c>
      <c r="BF6" s="1">
        <v>1</v>
      </c>
      <c r="BG6" s="1">
        <v>2.33</v>
      </c>
      <c r="BH6" s="1">
        <v>1</v>
      </c>
      <c r="BI6" s="1">
        <v>1.21</v>
      </c>
      <c r="BJ6" s="1">
        <v>14</v>
      </c>
      <c r="BK6" s="1">
        <v>10.33</v>
      </c>
      <c r="BL6" s="1">
        <v>74</v>
      </c>
      <c r="BM6" s="1">
        <v>10.33</v>
      </c>
      <c r="BN6" s="1">
        <v>7.67</v>
      </c>
      <c r="BO6" s="1">
        <v>74</v>
      </c>
      <c r="BP6" s="1">
        <v>6</v>
      </c>
      <c r="BQ6" s="1">
        <v>4.33</v>
      </c>
      <c r="BR6" s="1">
        <v>72</v>
      </c>
      <c r="BS6" s="1">
        <v>0.33</v>
      </c>
      <c r="BT6" s="1">
        <v>0.33</v>
      </c>
      <c r="BU6" s="1">
        <v>3</v>
      </c>
      <c r="BV6" s="1">
        <v>0</v>
      </c>
      <c r="BW6" s="1">
        <v>2</v>
      </c>
      <c r="BX6" s="1">
        <v>1.67</v>
      </c>
      <c r="BY6" s="1">
        <v>28</v>
      </c>
      <c r="BZ6" s="1">
        <v>4</v>
      </c>
      <c r="CA6" s="1">
        <v>2.33</v>
      </c>
      <c r="CB6" s="1">
        <v>0.67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3.6934916999999992</v>
      </c>
      <c r="CL6" s="1">
        <v>9</v>
      </c>
    </row>
    <row r="7" spans="1:90" x14ac:dyDescent="0.25">
      <c r="A7" s="1" t="s">
        <v>72</v>
      </c>
      <c r="B7" s="1">
        <v>5.8</v>
      </c>
      <c r="C7" s="1">
        <v>3</v>
      </c>
      <c r="D7" s="1">
        <v>86</v>
      </c>
      <c r="E7" s="1">
        <v>0.62</v>
      </c>
      <c r="F7" s="1">
        <v>0.5</v>
      </c>
      <c r="G7" s="1">
        <v>0.7</v>
      </c>
      <c r="H7" s="1">
        <v>2</v>
      </c>
      <c r="I7" s="1">
        <v>3</v>
      </c>
      <c r="J7" s="1">
        <v>1.67</v>
      </c>
      <c r="K7" s="1">
        <v>3</v>
      </c>
      <c r="L7" s="1">
        <v>0</v>
      </c>
      <c r="M7" s="1">
        <v>0.67</v>
      </c>
      <c r="N7" s="1">
        <v>0.33</v>
      </c>
      <c r="O7" s="1">
        <v>0.36</v>
      </c>
      <c r="P7" s="1">
        <v>0.61</v>
      </c>
      <c r="Q7" s="1">
        <v>0.67</v>
      </c>
      <c r="R7" s="1">
        <v>0.67</v>
      </c>
      <c r="S7" s="1">
        <v>0</v>
      </c>
      <c r="T7" s="1">
        <v>0.33</v>
      </c>
      <c r="U7" s="1">
        <v>7</v>
      </c>
      <c r="V7" s="1">
        <v>5.33</v>
      </c>
      <c r="W7" s="1">
        <v>76</v>
      </c>
      <c r="X7" s="1">
        <v>0.67</v>
      </c>
      <c r="Y7" s="1">
        <v>0</v>
      </c>
      <c r="Z7" s="1">
        <v>0</v>
      </c>
      <c r="AA7" s="1">
        <v>0</v>
      </c>
      <c r="AB7" s="1">
        <v>0</v>
      </c>
      <c r="AC7" s="1">
        <v>0.33</v>
      </c>
      <c r="AD7" s="1">
        <v>0</v>
      </c>
      <c r="AE7" s="1">
        <v>0.13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55.67</v>
      </c>
      <c r="AL7" s="1">
        <v>5.57</v>
      </c>
      <c r="AM7" s="1">
        <v>25.2</v>
      </c>
      <c r="AN7" s="1">
        <v>2.9</v>
      </c>
      <c r="AO7" s="1">
        <v>6</v>
      </c>
      <c r="AP7" s="1">
        <v>4</v>
      </c>
      <c r="AQ7" s="1">
        <v>20</v>
      </c>
      <c r="AR7" s="1">
        <v>1.67</v>
      </c>
      <c r="AS7" s="1">
        <v>6.33</v>
      </c>
      <c r="AT7" s="1">
        <v>0.67</v>
      </c>
      <c r="AU7" s="1">
        <v>0.33</v>
      </c>
      <c r="AV7" s="1">
        <v>0.33</v>
      </c>
      <c r="AW7" s="1">
        <v>100</v>
      </c>
      <c r="AX7" s="1">
        <v>1.67</v>
      </c>
      <c r="AY7" s="1">
        <v>0</v>
      </c>
      <c r="AZ7" s="1">
        <v>0</v>
      </c>
      <c r="BA7" s="1">
        <v>0.33</v>
      </c>
      <c r="BB7" s="1">
        <v>0.33</v>
      </c>
      <c r="BC7" s="1">
        <v>13.67</v>
      </c>
      <c r="BD7" s="1">
        <v>9.67</v>
      </c>
      <c r="BE7" s="1">
        <v>4.67</v>
      </c>
      <c r="BF7" s="1">
        <v>0.33</v>
      </c>
      <c r="BG7" s="1">
        <v>2.67</v>
      </c>
      <c r="BH7" s="1">
        <v>1</v>
      </c>
      <c r="BI7" s="1">
        <v>1.31</v>
      </c>
      <c r="BJ7" s="1">
        <v>11</v>
      </c>
      <c r="BK7" s="1">
        <v>8.33</v>
      </c>
      <c r="BL7" s="1">
        <v>76</v>
      </c>
      <c r="BM7" s="1">
        <v>10</v>
      </c>
      <c r="BN7" s="1">
        <v>7</v>
      </c>
      <c r="BO7" s="1">
        <v>70</v>
      </c>
      <c r="BP7" s="1">
        <v>7</v>
      </c>
      <c r="BQ7" s="1">
        <v>5.33</v>
      </c>
      <c r="BR7" s="1">
        <v>76</v>
      </c>
      <c r="BS7" s="1">
        <v>0</v>
      </c>
      <c r="BT7" s="1">
        <v>0</v>
      </c>
      <c r="BU7" s="1">
        <v>3</v>
      </c>
      <c r="BV7" s="1">
        <v>0</v>
      </c>
      <c r="BW7" s="1">
        <v>1</v>
      </c>
      <c r="BX7" s="1">
        <v>1</v>
      </c>
      <c r="BY7" s="1">
        <v>23.33</v>
      </c>
      <c r="BZ7" s="1">
        <v>6.33</v>
      </c>
      <c r="CA7" s="1">
        <v>0.67</v>
      </c>
      <c r="CB7" s="1">
        <v>0</v>
      </c>
      <c r="CC7" s="1">
        <v>0.67</v>
      </c>
      <c r="CD7" s="1">
        <v>0.33</v>
      </c>
      <c r="CE7" s="1">
        <v>0</v>
      </c>
      <c r="CF7" s="1">
        <v>0</v>
      </c>
      <c r="CG7" s="1">
        <v>0</v>
      </c>
      <c r="CH7" s="1">
        <v>0</v>
      </c>
      <c r="CI7" s="1">
        <v>0.33</v>
      </c>
      <c r="CJ7" s="1">
        <v>0.33</v>
      </c>
      <c r="CK7" s="1">
        <f t="shared" si="0"/>
        <v>6.2114032000000012</v>
      </c>
      <c r="CL7" s="1">
        <v>8</v>
      </c>
    </row>
    <row r="8" spans="1:90" x14ac:dyDescent="0.25">
      <c r="A8" s="1" t="s">
        <v>73</v>
      </c>
      <c r="B8" s="1">
        <v>6.5</v>
      </c>
      <c r="C8" s="1">
        <v>3</v>
      </c>
      <c r="D8" s="1">
        <v>34.67</v>
      </c>
      <c r="E8" s="1">
        <v>0.23</v>
      </c>
      <c r="F8" s="1">
        <v>0</v>
      </c>
      <c r="G8" s="1">
        <v>0.3</v>
      </c>
      <c r="H8" s="1">
        <v>0</v>
      </c>
      <c r="I8" s="1">
        <v>1.67</v>
      </c>
      <c r="J8" s="1">
        <v>0.33</v>
      </c>
      <c r="K8" s="1">
        <v>1</v>
      </c>
      <c r="L8" s="1">
        <v>0.67</v>
      </c>
      <c r="M8" s="1">
        <v>0.67</v>
      </c>
      <c r="N8" s="1">
        <v>0</v>
      </c>
      <c r="O8" s="1">
        <v>0.26</v>
      </c>
      <c r="P8" s="1">
        <v>0.26</v>
      </c>
      <c r="Q8" s="1">
        <v>0</v>
      </c>
      <c r="R8" s="1">
        <v>0</v>
      </c>
      <c r="S8" s="1">
        <v>0</v>
      </c>
      <c r="T8" s="1">
        <v>0</v>
      </c>
      <c r="U8" s="1">
        <v>4.33</v>
      </c>
      <c r="V8" s="1">
        <v>3.33</v>
      </c>
      <c r="W8" s="1">
        <v>77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0.03</v>
      </c>
      <c r="AF8" s="1">
        <v>0</v>
      </c>
      <c r="AG8" s="1">
        <v>0</v>
      </c>
      <c r="AH8" s="1">
        <v>0.33</v>
      </c>
      <c r="AI8" s="1">
        <v>0</v>
      </c>
      <c r="AJ8" s="1">
        <v>0.33</v>
      </c>
      <c r="AK8" s="1">
        <v>13.67</v>
      </c>
      <c r="AL8" s="1">
        <v>3.47</v>
      </c>
      <c r="AM8" s="1">
        <v>0.33</v>
      </c>
      <c r="AN8" s="1">
        <v>1.1000000000000001</v>
      </c>
      <c r="AO8" s="1">
        <v>2.6</v>
      </c>
      <c r="AP8" s="1">
        <v>-2.67</v>
      </c>
      <c r="AQ8" s="1">
        <v>-2.67</v>
      </c>
      <c r="AR8" s="1">
        <v>0</v>
      </c>
      <c r="AS8" s="1">
        <v>1</v>
      </c>
      <c r="AT8" s="1">
        <v>1</v>
      </c>
      <c r="AU8" s="1">
        <v>0</v>
      </c>
      <c r="AV8" s="1">
        <v>0</v>
      </c>
      <c r="AX8" s="1">
        <v>1.33</v>
      </c>
      <c r="AY8" s="1">
        <v>0</v>
      </c>
      <c r="AZ8" s="1">
        <v>0.33</v>
      </c>
      <c r="BA8" s="1">
        <v>0</v>
      </c>
      <c r="BB8" s="1">
        <v>0.33</v>
      </c>
      <c r="BC8" s="1">
        <v>8.67</v>
      </c>
      <c r="BD8" s="1">
        <v>6</v>
      </c>
      <c r="BE8" s="1">
        <v>3.33</v>
      </c>
      <c r="BF8" s="1">
        <v>1.67</v>
      </c>
      <c r="BG8" s="1">
        <v>1</v>
      </c>
      <c r="BH8" s="1">
        <v>1</v>
      </c>
      <c r="BI8" s="1">
        <v>0.94</v>
      </c>
      <c r="BJ8" s="1">
        <v>11</v>
      </c>
      <c r="BK8" s="1">
        <v>9.33</v>
      </c>
      <c r="BL8" s="1">
        <v>85</v>
      </c>
      <c r="BM8" s="1">
        <v>7.67</v>
      </c>
      <c r="BN8" s="1">
        <v>6</v>
      </c>
      <c r="BO8" s="1">
        <v>78</v>
      </c>
      <c r="BP8" s="1">
        <v>4.33</v>
      </c>
      <c r="BQ8" s="1">
        <v>3.33</v>
      </c>
      <c r="BR8" s="1">
        <v>77</v>
      </c>
      <c r="BS8" s="1">
        <v>0.33</v>
      </c>
      <c r="BT8" s="1">
        <v>0</v>
      </c>
      <c r="BU8" s="1">
        <v>1</v>
      </c>
      <c r="BV8" s="1">
        <v>2</v>
      </c>
      <c r="BW8" s="1">
        <v>1</v>
      </c>
      <c r="BX8" s="1">
        <v>0</v>
      </c>
      <c r="BY8" s="1">
        <v>18</v>
      </c>
      <c r="BZ8" s="1">
        <v>1.67</v>
      </c>
      <c r="CA8" s="1">
        <v>0.67</v>
      </c>
      <c r="CB8" s="1">
        <v>1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5.5642364000000031</v>
      </c>
      <c r="CL8" s="1">
        <v>8</v>
      </c>
    </row>
    <row r="9" spans="1:90" x14ac:dyDescent="0.25">
      <c r="A9" s="1" t="s">
        <v>71</v>
      </c>
      <c r="B9" s="1">
        <v>7.4</v>
      </c>
      <c r="C9" s="1">
        <v>2</v>
      </c>
      <c r="D9" s="1">
        <v>90</v>
      </c>
      <c r="E9" s="1">
        <v>0.1</v>
      </c>
      <c r="F9" s="1">
        <v>0</v>
      </c>
      <c r="G9" s="1">
        <v>0</v>
      </c>
      <c r="H9" s="1">
        <v>0</v>
      </c>
      <c r="I9" s="1">
        <v>0.5</v>
      </c>
      <c r="J9" s="1">
        <v>0</v>
      </c>
      <c r="K9" s="1">
        <v>0.5</v>
      </c>
      <c r="L9" s="1">
        <v>0</v>
      </c>
      <c r="M9" s="1">
        <v>0</v>
      </c>
      <c r="N9" s="1">
        <v>0.5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4</v>
      </c>
      <c r="W9" s="1">
        <v>50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0.02</v>
      </c>
      <c r="AF9" s="1">
        <v>0</v>
      </c>
      <c r="AG9" s="1">
        <v>0</v>
      </c>
      <c r="AH9" s="1">
        <v>1</v>
      </c>
      <c r="AI9" s="1">
        <v>0</v>
      </c>
      <c r="AJ9" s="1">
        <v>0.5</v>
      </c>
      <c r="AK9" s="1">
        <v>10</v>
      </c>
      <c r="AL9" s="1">
        <v>1.75</v>
      </c>
      <c r="AM9" s="1">
        <v>0</v>
      </c>
      <c r="AN9" s="1">
        <v>0.2</v>
      </c>
      <c r="AO9" s="1">
        <v>1.7</v>
      </c>
      <c r="AP9" s="1">
        <v>-0.5</v>
      </c>
      <c r="AQ9" s="1">
        <v>-0.5</v>
      </c>
      <c r="AR9" s="1">
        <v>0</v>
      </c>
      <c r="AS9" s="1">
        <v>1</v>
      </c>
      <c r="AT9" s="1">
        <v>1.5</v>
      </c>
      <c r="AU9" s="1">
        <v>0</v>
      </c>
      <c r="AV9" s="1">
        <v>0</v>
      </c>
      <c r="AX9" s="1">
        <v>2.5</v>
      </c>
      <c r="AY9" s="1">
        <v>0</v>
      </c>
      <c r="AZ9" s="1">
        <v>0</v>
      </c>
      <c r="BA9" s="1">
        <v>1</v>
      </c>
      <c r="BB9" s="1">
        <v>1</v>
      </c>
      <c r="BC9" s="1">
        <v>12.5</v>
      </c>
      <c r="BD9" s="1">
        <v>8.5</v>
      </c>
      <c r="BE9" s="1">
        <v>3.5</v>
      </c>
      <c r="BF9" s="1">
        <v>0</v>
      </c>
      <c r="BG9" s="1">
        <v>2</v>
      </c>
      <c r="BH9" s="1">
        <v>3</v>
      </c>
      <c r="BI9" s="1">
        <v>1.6</v>
      </c>
      <c r="BJ9" s="1">
        <v>16</v>
      </c>
      <c r="BK9" s="1">
        <v>10.5</v>
      </c>
      <c r="BL9" s="1">
        <v>66</v>
      </c>
      <c r="BM9" s="1">
        <v>11</v>
      </c>
      <c r="BN9" s="1">
        <v>6</v>
      </c>
      <c r="BO9" s="1">
        <v>55</v>
      </c>
      <c r="BP9" s="1">
        <v>8</v>
      </c>
      <c r="BQ9" s="1">
        <v>4</v>
      </c>
      <c r="BR9" s="1">
        <v>50</v>
      </c>
      <c r="BS9" s="1">
        <v>0</v>
      </c>
      <c r="BT9" s="1">
        <v>0</v>
      </c>
      <c r="BU9" s="1">
        <v>2</v>
      </c>
      <c r="BV9" s="1">
        <v>0</v>
      </c>
      <c r="BW9" s="1">
        <v>0</v>
      </c>
      <c r="BX9" s="1">
        <v>0.5</v>
      </c>
      <c r="BY9" s="1">
        <v>25.5</v>
      </c>
      <c r="BZ9" s="1">
        <v>4.5</v>
      </c>
      <c r="CA9" s="1">
        <v>1.5</v>
      </c>
      <c r="CB9" s="1">
        <v>0.5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2.1866250000000012</v>
      </c>
      <c r="CL9" s="1">
        <v>5</v>
      </c>
    </row>
    <row r="10" spans="1:90" x14ac:dyDescent="0.25">
      <c r="A10" s="1" t="s">
        <v>82</v>
      </c>
      <c r="B10" s="1">
        <v>8.5</v>
      </c>
      <c r="C10" s="1">
        <v>2</v>
      </c>
      <c r="D10" s="1">
        <v>90</v>
      </c>
      <c r="E10" s="1">
        <v>0.28000000000000003</v>
      </c>
      <c r="F10" s="1">
        <v>0</v>
      </c>
      <c r="G10" s="1">
        <v>0.6</v>
      </c>
      <c r="H10" s="1">
        <v>0</v>
      </c>
      <c r="I10" s="1">
        <v>2.5</v>
      </c>
      <c r="J10" s="1">
        <v>1.5</v>
      </c>
      <c r="K10" s="1">
        <v>2</v>
      </c>
      <c r="L10" s="1">
        <v>0.5</v>
      </c>
      <c r="M10" s="1">
        <v>0.5</v>
      </c>
      <c r="N10" s="1">
        <v>0</v>
      </c>
      <c r="O10" s="1">
        <v>0.43</v>
      </c>
      <c r="P10" s="1">
        <v>0.43</v>
      </c>
      <c r="Q10" s="1">
        <v>0</v>
      </c>
      <c r="R10" s="1">
        <v>0</v>
      </c>
      <c r="S10" s="1">
        <v>0</v>
      </c>
      <c r="T10" s="1">
        <v>0</v>
      </c>
      <c r="U10" s="1">
        <v>24</v>
      </c>
      <c r="V10" s="1">
        <v>20</v>
      </c>
      <c r="W10" s="1">
        <v>83</v>
      </c>
      <c r="X10" s="1">
        <v>0.5</v>
      </c>
      <c r="Y10" s="1">
        <v>0</v>
      </c>
      <c r="Z10" s="1">
        <v>0</v>
      </c>
      <c r="AA10" s="1">
        <v>0</v>
      </c>
      <c r="AB10" s="1">
        <v>0</v>
      </c>
      <c r="AC10" s="1">
        <v>2.5</v>
      </c>
      <c r="AD10" s="1">
        <v>0</v>
      </c>
      <c r="AE10" s="1">
        <v>0.2</v>
      </c>
      <c r="AF10" s="1">
        <v>0</v>
      </c>
      <c r="AG10" s="1">
        <v>0</v>
      </c>
      <c r="AH10" s="1">
        <v>0</v>
      </c>
      <c r="AI10" s="1">
        <v>0</v>
      </c>
      <c r="AJ10" s="1">
        <v>0.5</v>
      </c>
      <c r="AK10" s="1">
        <v>48</v>
      </c>
      <c r="AL10" s="1">
        <v>32.6</v>
      </c>
      <c r="AM10" s="1">
        <v>10.6</v>
      </c>
      <c r="AN10" s="1">
        <v>2.2999999999999998</v>
      </c>
      <c r="AO10" s="1">
        <v>5.0999999999999996</v>
      </c>
      <c r="AP10" s="1">
        <v>5</v>
      </c>
      <c r="AQ10" s="1">
        <v>5</v>
      </c>
      <c r="AR10" s="1">
        <v>0</v>
      </c>
      <c r="AS10" s="1">
        <v>2</v>
      </c>
      <c r="AT10" s="1">
        <v>0.5</v>
      </c>
      <c r="AU10" s="1">
        <v>0.5</v>
      </c>
      <c r="AV10" s="1">
        <v>0</v>
      </c>
      <c r="AW10" s="1">
        <v>0</v>
      </c>
      <c r="AX10" s="1">
        <v>3</v>
      </c>
      <c r="AY10" s="1">
        <v>1</v>
      </c>
      <c r="AZ10" s="1">
        <v>0</v>
      </c>
      <c r="BA10" s="1">
        <v>0.5</v>
      </c>
      <c r="BB10" s="1">
        <v>1.5</v>
      </c>
      <c r="BC10" s="1">
        <v>5</v>
      </c>
      <c r="BD10" s="1">
        <v>2</v>
      </c>
      <c r="BE10" s="1">
        <v>2</v>
      </c>
      <c r="BF10" s="1">
        <v>0.5</v>
      </c>
      <c r="BG10" s="1">
        <v>1</v>
      </c>
      <c r="BH10" s="1">
        <v>0.5</v>
      </c>
      <c r="BI10" s="1">
        <v>0.49</v>
      </c>
      <c r="BJ10" s="1">
        <v>44</v>
      </c>
      <c r="BK10" s="1">
        <v>37</v>
      </c>
      <c r="BL10" s="1">
        <v>84</v>
      </c>
      <c r="BM10" s="1">
        <v>38.5</v>
      </c>
      <c r="BN10" s="1">
        <v>32.5</v>
      </c>
      <c r="BO10" s="1">
        <v>84</v>
      </c>
      <c r="BP10" s="1">
        <v>24</v>
      </c>
      <c r="BQ10" s="1">
        <v>20</v>
      </c>
      <c r="BR10" s="1">
        <v>83</v>
      </c>
      <c r="BS10" s="1">
        <v>0</v>
      </c>
      <c r="BT10" s="1">
        <v>0</v>
      </c>
      <c r="BU10" s="1">
        <v>2</v>
      </c>
      <c r="BV10" s="1">
        <v>0</v>
      </c>
      <c r="BW10" s="1">
        <v>0</v>
      </c>
      <c r="BX10" s="1">
        <v>0</v>
      </c>
      <c r="BY10" s="1">
        <v>60.5</v>
      </c>
      <c r="BZ10" s="1">
        <v>6.5</v>
      </c>
      <c r="CA10" s="1">
        <v>2</v>
      </c>
      <c r="CB10" s="1">
        <v>2.5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3.8402226999999995</v>
      </c>
      <c r="CL10" s="1">
        <v>5</v>
      </c>
    </row>
    <row r="11" spans="1:90" x14ac:dyDescent="0.25">
      <c r="A11" s="1" t="s">
        <v>65</v>
      </c>
      <c r="B11" s="1">
        <v>10.3</v>
      </c>
      <c r="C11" s="1">
        <v>3</v>
      </c>
      <c r="D11" s="1">
        <v>90</v>
      </c>
      <c r="E11" s="1">
        <v>0.34</v>
      </c>
      <c r="F11" s="1">
        <v>0.4</v>
      </c>
      <c r="G11" s="1">
        <v>0.5</v>
      </c>
      <c r="H11" s="1">
        <v>2</v>
      </c>
      <c r="I11" s="1">
        <v>2.33</v>
      </c>
      <c r="J11" s="1">
        <v>1.33</v>
      </c>
      <c r="K11" s="1">
        <v>2.33</v>
      </c>
      <c r="L11" s="1">
        <v>0</v>
      </c>
      <c r="M11" s="1">
        <v>0.67</v>
      </c>
      <c r="N11" s="1">
        <v>1.33</v>
      </c>
      <c r="O11" s="1">
        <v>0.42</v>
      </c>
      <c r="P11" s="1">
        <v>0.42</v>
      </c>
      <c r="Q11" s="1">
        <v>0.67</v>
      </c>
      <c r="R11" s="1">
        <v>0.67</v>
      </c>
      <c r="S11" s="1">
        <v>0</v>
      </c>
      <c r="T11" s="1">
        <v>0.33</v>
      </c>
      <c r="U11" s="1">
        <v>6.33</v>
      </c>
      <c r="V11" s="1">
        <v>3.33</v>
      </c>
      <c r="W11" s="1">
        <v>53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7.0000000000000007E-2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30</v>
      </c>
      <c r="AL11" s="1">
        <v>1.8</v>
      </c>
      <c r="AM11" s="1">
        <v>24.8</v>
      </c>
      <c r="AN11" s="1">
        <v>1.9</v>
      </c>
      <c r="AO11" s="1">
        <v>5.0999999999999996</v>
      </c>
      <c r="AP11" s="1">
        <v>1.67</v>
      </c>
      <c r="AQ11" s="1">
        <v>17.670000000000002</v>
      </c>
      <c r="AR11" s="1">
        <v>0.67</v>
      </c>
      <c r="AS11" s="1">
        <v>5.33</v>
      </c>
      <c r="AT11" s="1">
        <v>2</v>
      </c>
      <c r="AU11" s="1">
        <v>0</v>
      </c>
      <c r="AV11" s="1">
        <v>0</v>
      </c>
      <c r="AX11" s="1">
        <v>1.33</v>
      </c>
      <c r="AY11" s="1">
        <v>0.67</v>
      </c>
      <c r="AZ11" s="1">
        <v>0</v>
      </c>
      <c r="BA11" s="1">
        <v>0</v>
      </c>
      <c r="BB11" s="1">
        <v>0.67</v>
      </c>
      <c r="BC11" s="1">
        <v>17</v>
      </c>
      <c r="BD11" s="1">
        <v>10.67</v>
      </c>
      <c r="BE11" s="1">
        <v>5.67</v>
      </c>
      <c r="BF11" s="1">
        <v>1.67</v>
      </c>
      <c r="BG11" s="1">
        <v>2.67</v>
      </c>
      <c r="BH11" s="1">
        <v>4</v>
      </c>
      <c r="BI11" s="1">
        <v>2.34</v>
      </c>
      <c r="BJ11" s="1">
        <v>12.33</v>
      </c>
      <c r="BK11" s="1">
        <v>8.67</v>
      </c>
      <c r="BL11" s="1">
        <v>70</v>
      </c>
      <c r="BM11" s="1">
        <v>8.33</v>
      </c>
      <c r="BN11" s="1">
        <v>4.33</v>
      </c>
      <c r="BO11" s="1">
        <v>52</v>
      </c>
      <c r="BP11" s="1">
        <v>6.33</v>
      </c>
      <c r="BQ11" s="1">
        <v>3.33</v>
      </c>
      <c r="BR11" s="1">
        <v>53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0.33</v>
      </c>
      <c r="BY11" s="1">
        <v>18.670000000000002</v>
      </c>
      <c r="BZ11" s="1">
        <v>4</v>
      </c>
      <c r="CA11" s="1">
        <v>0.33</v>
      </c>
      <c r="CB11" s="1">
        <v>1.33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4.8822345999999976</v>
      </c>
      <c r="CL11" s="1">
        <v>2</v>
      </c>
    </row>
    <row r="12" spans="1:90" x14ac:dyDescent="0.25">
      <c r="A12" s="1" t="s">
        <v>66</v>
      </c>
      <c r="B12" s="1">
        <v>6.6</v>
      </c>
      <c r="C12" s="1">
        <v>3</v>
      </c>
      <c r="D12" s="1">
        <v>90</v>
      </c>
      <c r="E12" s="1">
        <v>0.35</v>
      </c>
      <c r="F12" s="1">
        <v>0.4</v>
      </c>
      <c r="G12" s="1">
        <v>0.6</v>
      </c>
      <c r="H12" s="1">
        <v>2</v>
      </c>
      <c r="I12" s="1">
        <v>2</v>
      </c>
      <c r="J12" s="1">
        <v>1.33</v>
      </c>
      <c r="K12" s="1">
        <v>1.67</v>
      </c>
      <c r="L12" s="1">
        <v>0.33</v>
      </c>
      <c r="M12" s="1">
        <v>0.67</v>
      </c>
      <c r="N12" s="1">
        <v>0.33</v>
      </c>
      <c r="O12" s="1">
        <v>0.27</v>
      </c>
      <c r="P12" s="1">
        <v>0.52</v>
      </c>
      <c r="Q12" s="1">
        <v>0.67</v>
      </c>
      <c r="R12" s="1">
        <v>0.67</v>
      </c>
      <c r="S12" s="1">
        <v>0</v>
      </c>
      <c r="T12" s="1">
        <v>0</v>
      </c>
      <c r="U12" s="1">
        <v>16</v>
      </c>
      <c r="V12" s="1">
        <v>5.33</v>
      </c>
      <c r="W12" s="1">
        <v>33</v>
      </c>
      <c r="X12" s="1">
        <v>0.67</v>
      </c>
      <c r="Y12" s="1">
        <v>0</v>
      </c>
      <c r="Z12" s="1">
        <v>0</v>
      </c>
      <c r="AA12" s="1">
        <v>0</v>
      </c>
      <c r="AB12" s="1">
        <v>0</v>
      </c>
      <c r="AC12" s="1">
        <v>0.33</v>
      </c>
      <c r="AD12" s="1">
        <v>0</v>
      </c>
      <c r="AE12" s="1">
        <v>0.08</v>
      </c>
      <c r="AF12" s="1">
        <v>0</v>
      </c>
      <c r="AG12" s="1">
        <v>0</v>
      </c>
      <c r="AH12" s="1">
        <v>0.33</v>
      </c>
      <c r="AI12" s="1">
        <v>0</v>
      </c>
      <c r="AJ12" s="1">
        <v>0.33</v>
      </c>
      <c r="AK12" s="1">
        <v>30.33</v>
      </c>
      <c r="AL12" s="1">
        <v>7</v>
      </c>
      <c r="AM12" s="1">
        <v>32.33</v>
      </c>
      <c r="AN12" s="1">
        <v>2.2999999999999998</v>
      </c>
      <c r="AO12" s="1">
        <v>5.2</v>
      </c>
      <c r="AP12" s="1">
        <v>4</v>
      </c>
      <c r="AQ12" s="1">
        <v>20</v>
      </c>
      <c r="AR12" s="1">
        <v>1</v>
      </c>
      <c r="AS12" s="1">
        <v>5.33</v>
      </c>
      <c r="AT12" s="1">
        <v>1.67</v>
      </c>
      <c r="AU12" s="1">
        <v>1.67</v>
      </c>
      <c r="AV12" s="1">
        <v>1.33</v>
      </c>
      <c r="AW12" s="1">
        <v>80</v>
      </c>
      <c r="AX12" s="1">
        <v>4.33</v>
      </c>
      <c r="AY12" s="1">
        <v>1.33</v>
      </c>
      <c r="AZ12" s="1">
        <v>0.67</v>
      </c>
      <c r="BA12" s="1">
        <v>0</v>
      </c>
      <c r="BB12" s="1">
        <v>2</v>
      </c>
      <c r="BC12" s="1">
        <v>15.33</v>
      </c>
      <c r="BD12" s="1">
        <v>10</v>
      </c>
      <c r="BE12" s="1">
        <v>6.33</v>
      </c>
      <c r="BF12" s="1">
        <v>1</v>
      </c>
      <c r="BG12" s="1">
        <v>4.67</v>
      </c>
      <c r="BH12" s="1">
        <v>2</v>
      </c>
      <c r="BI12" s="1">
        <v>1.89</v>
      </c>
      <c r="BJ12" s="1">
        <v>28</v>
      </c>
      <c r="BK12" s="1">
        <v>13</v>
      </c>
      <c r="BL12" s="1">
        <v>46</v>
      </c>
      <c r="BM12" s="1">
        <v>23.67</v>
      </c>
      <c r="BN12" s="1">
        <v>10</v>
      </c>
      <c r="BO12" s="1">
        <v>42</v>
      </c>
      <c r="BP12" s="1">
        <v>16</v>
      </c>
      <c r="BQ12" s="1">
        <v>5.33</v>
      </c>
      <c r="BR12" s="1">
        <v>33</v>
      </c>
      <c r="BS12" s="1">
        <v>0.33</v>
      </c>
      <c r="BT12" s="1">
        <v>0.33</v>
      </c>
      <c r="BU12" s="1">
        <v>3</v>
      </c>
      <c r="BV12" s="1">
        <v>0</v>
      </c>
      <c r="BW12" s="1">
        <v>0</v>
      </c>
      <c r="BX12" s="1">
        <v>1</v>
      </c>
      <c r="BY12" s="1">
        <v>48.33</v>
      </c>
      <c r="BZ12" s="1">
        <v>3.33</v>
      </c>
      <c r="CA12" s="1">
        <v>6</v>
      </c>
      <c r="CB12" s="1">
        <v>2.67</v>
      </c>
      <c r="CC12" s="1">
        <v>0.67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0.33</v>
      </c>
      <c r="CJ12" s="1">
        <v>0.33</v>
      </c>
      <c r="CK12" s="1">
        <f t="shared" si="0"/>
        <v>2.7616366999999999</v>
      </c>
      <c r="CL12" s="1">
        <v>2</v>
      </c>
    </row>
    <row r="13" spans="1:90" x14ac:dyDescent="0.25">
      <c r="A13" s="1" t="s">
        <v>67</v>
      </c>
      <c r="B13" s="1">
        <v>5.4</v>
      </c>
      <c r="C13" s="1">
        <v>3</v>
      </c>
      <c r="D13" s="1">
        <v>41.67</v>
      </c>
      <c r="E13" s="1">
        <v>0.03</v>
      </c>
      <c r="F13" s="1">
        <v>0</v>
      </c>
      <c r="G13" s="1">
        <v>0</v>
      </c>
      <c r="H13" s="1">
        <v>0</v>
      </c>
      <c r="I13" s="1">
        <v>0.67</v>
      </c>
      <c r="J13" s="1">
        <v>0</v>
      </c>
      <c r="K13" s="1">
        <v>0.33</v>
      </c>
      <c r="L13" s="1">
        <v>0.33</v>
      </c>
      <c r="M13" s="1">
        <v>0</v>
      </c>
      <c r="N13" s="1">
        <v>0</v>
      </c>
      <c r="O13" s="1">
        <v>0.02</v>
      </c>
      <c r="P13" s="1">
        <v>0.02</v>
      </c>
      <c r="Q13" s="1">
        <v>0</v>
      </c>
      <c r="R13" s="1">
        <v>0</v>
      </c>
      <c r="S13" s="1">
        <v>0</v>
      </c>
      <c r="T13" s="1">
        <v>0</v>
      </c>
      <c r="U13" s="1">
        <v>6.33</v>
      </c>
      <c r="V13" s="1">
        <v>5.33</v>
      </c>
      <c r="W13" s="1">
        <v>84</v>
      </c>
      <c r="X13" s="1">
        <v>0.33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0.02</v>
      </c>
      <c r="AF13" s="1">
        <v>0</v>
      </c>
      <c r="AG13" s="1">
        <v>0</v>
      </c>
      <c r="AH13" s="1">
        <v>0</v>
      </c>
      <c r="AI13" s="1">
        <v>0</v>
      </c>
      <c r="AJ13" s="1">
        <v>0.33</v>
      </c>
      <c r="AK13" s="1">
        <v>9</v>
      </c>
      <c r="AL13" s="1">
        <v>1.77</v>
      </c>
      <c r="AM13" s="1">
        <v>1</v>
      </c>
      <c r="AN13" s="1">
        <v>0.1</v>
      </c>
      <c r="AO13" s="1">
        <v>2.1</v>
      </c>
      <c r="AP13" s="1">
        <v>3.33</v>
      </c>
      <c r="AQ13" s="1">
        <v>3.33</v>
      </c>
      <c r="AR13" s="1">
        <v>0</v>
      </c>
      <c r="AS13" s="1">
        <v>1.33</v>
      </c>
      <c r="AT13" s="1">
        <v>0</v>
      </c>
      <c r="AU13" s="1">
        <v>0.33</v>
      </c>
      <c r="AV13" s="1">
        <v>0</v>
      </c>
      <c r="AW13" s="1">
        <v>0</v>
      </c>
      <c r="AX13" s="1">
        <v>2.67</v>
      </c>
      <c r="AY13" s="1">
        <v>0.67</v>
      </c>
      <c r="AZ13" s="1">
        <v>0</v>
      </c>
      <c r="BA13" s="1">
        <v>0</v>
      </c>
      <c r="BB13" s="1">
        <v>0.67</v>
      </c>
      <c r="BC13" s="1">
        <v>13.67</v>
      </c>
      <c r="BD13" s="1">
        <v>9.67</v>
      </c>
      <c r="BE13" s="1">
        <v>4.67</v>
      </c>
      <c r="BF13" s="1">
        <v>0.33</v>
      </c>
      <c r="BG13" s="1">
        <v>2.67</v>
      </c>
      <c r="BH13" s="1">
        <v>1</v>
      </c>
      <c r="BI13" s="1">
        <v>1.31</v>
      </c>
      <c r="BJ13" s="1">
        <v>11.67</v>
      </c>
      <c r="BK13" s="1">
        <v>9.33</v>
      </c>
      <c r="BL13" s="1">
        <v>80</v>
      </c>
      <c r="BM13" s="1">
        <v>9.33</v>
      </c>
      <c r="BN13" s="1">
        <v>7.33</v>
      </c>
      <c r="BO13" s="1">
        <v>79</v>
      </c>
      <c r="BP13" s="1">
        <v>6.33</v>
      </c>
      <c r="BQ13" s="1">
        <v>5.33</v>
      </c>
      <c r="BR13" s="1">
        <v>84</v>
      </c>
      <c r="BS13" s="1">
        <v>0</v>
      </c>
      <c r="BT13" s="1">
        <v>0</v>
      </c>
      <c r="BU13" s="1">
        <v>1</v>
      </c>
      <c r="BV13" s="1">
        <v>2</v>
      </c>
      <c r="BW13" s="1">
        <v>1</v>
      </c>
      <c r="BX13" s="1">
        <v>0.33</v>
      </c>
      <c r="BY13" s="1">
        <v>18</v>
      </c>
      <c r="BZ13" s="1">
        <v>1.67</v>
      </c>
      <c r="CA13" s="1">
        <v>0.33</v>
      </c>
      <c r="CB13" s="1">
        <v>1</v>
      </c>
      <c r="CC13" s="1">
        <v>0.33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5.9888985999999989</v>
      </c>
      <c r="CL13" s="1">
        <v>2</v>
      </c>
    </row>
    <row r="14" spans="1:90" x14ac:dyDescent="0.25">
      <c r="A14" s="1" t="s">
        <v>68</v>
      </c>
      <c r="B14" s="1">
        <v>6.7</v>
      </c>
      <c r="C14" s="1">
        <v>3</v>
      </c>
      <c r="D14" s="1">
        <v>90</v>
      </c>
      <c r="E14" s="1">
        <v>0.28000000000000003</v>
      </c>
      <c r="F14" s="1">
        <v>0.5</v>
      </c>
      <c r="G14" s="1">
        <v>0.4</v>
      </c>
      <c r="H14" s="1">
        <v>2</v>
      </c>
      <c r="I14" s="1">
        <v>2.67</v>
      </c>
      <c r="J14" s="1">
        <v>1</v>
      </c>
      <c r="K14" s="1">
        <v>1.67</v>
      </c>
      <c r="L14" s="1">
        <v>1</v>
      </c>
      <c r="M14" s="1">
        <v>0.33</v>
      </c>
      <c r="N14" s="1">
        <v>0.33</v>
      </c>
      <c r="O14" s="1">
        <v>0.28000000000000003</v>
      </c>
      <c r="P14" s="1">
        <v>0.28000000000000003</v>
      </c>
      <c r="Q14" s="1">
        <v>0.33</v>
      </c>
      <c r="R14" s="1">
        <v>0.33</v>
      </c>
      <c r="S14" s="1">
        <v>0</v>
      </c>
      <c r="T14" s="1">
        <v>0</v>
      </c>
      <c r="U14" s="1">
        <v>7.67</v>
      </c>
      <c r="V14" s="1">
        <v>6</v>
      </c>
      <c r="W14" s="1">
        <v>78</v>
      </c>
      <c r="X14" s="1">
        <v>1.33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0.1</v>
      </c>
      <c r="AF14" s="1">
        <v>0.33</v>
      </c>
      <c r="AG14" s="1">
        <v>0</v>
      </c>
      <c r="AH14" s="1">
        <v>0.33</v>
      </c>
      <c r="AI14" s="1">
        <v>0</v>
      </c>
      <c r="AJ14" s="1">
        <v>0</v>
      </c>
      <c r="AK14" s="1">
        <v>28.67</v>
      </c>
      <c r="AL14" s="1">
        <v>12.4</v>
      </c>
      <c r="AM14" s="1">
        <v>18.73</v>
      </c>
      <c r="AN14" s="1">
        <v>1.4</v>
      </c>
      <c r="AO14" s="1">
        <v>4.0999999999999996</v>
      </c>
      <c r="AP14" s="1">
        <v>3</v>
      </c>
      <c r="AQ14" s="1">
        <v>14</v>
      </c>
      <c r="AR14" s="1">
        <v>0.67</v>
      </c>
      <c r="AS14" s="1">
        <v>4.67</v>
      </c>
      <c r="AT14" s="1">
        <v>2</v>
      </c>
      <c r="AU14" s="1">
        <v>0</v>
      </c>
      <c r="AV14" s="1">
        <v>0</v>
      </c>
      <c r="AX14" s="1">
        <v>4</v>
      </c>
      <c r="AY14" s="1">
        <v>0.33</v>
      </c>
      <c r="AZ14" s="1">
        <v>0</v>
      </c>
      <c r="BA14" s="1">
        <v>1.33</v>
      </c>
      <c r="BB14" s="1">
        <v>1.67</v>
      </c>
      <c r="BC14" s="1">
        <v>16</v>
      </c>
      <c r="BD14" s="1">
        <v>10</v>
      </c>
      <c r="BE14" s="1">
        <v>5</v>
      </c>
      <c r="BF14" s="1">
        <v>0.33</v>
      </c>
      <c r="BG14" s="1">
        <v>2</v>
      </c>
      <c r="BH14" s="1">
        <v>2.67</v>
      </c>
      <c r="BI14" s="1">
        <v>1.87</v>
      </c>
      <c r="BJ14" s="1">
        <v>17.329999999999998</v>
      </c>
      <c r="BK14" s="1">
        <v>14.33</v>
      </c>
      <c r="BL14" s="1">
        <v>83</v>
      </c>
      <c r="BM14" s="1">
        <v>13.67</v>
      </c>
      <c r="BN14" s="1">
        <v>10</v>
      </c>
      <c r="BO14" s="1">
        <v>73</v>
      </c>
      <c r="BP14" s="1">
        <v>7.67</v>
      </c>
      <c r="BQ14" s="1">
        <v>6</v>
      </c>
      <c r="BR14" s="1">
        <v>78</v>
      </c>
      <c r="BS14" s="1">
        <v>0</v>
      </c>
      <c r="BT14" s="1">
        <v>0</v>
      </c>
      <c r="BU14" s="1">
        <v>3</v>
      </c>
      <c r="BV14" s="1">
        <v>0</v>
      </c>
      <c r="BW14" s="1">
        <v>0</v>
      </c>
      <c r="BX14" s="1">
        <v>3.67</v>
      </c>
      <c r="BY14" s="1">
        <v>40.67</v>
      </c>
      <c r="BZ14" s="1">
        <v>3.33</v>
      </c>
      <c r="CA14" s="1">
        <v>1</v>
      </c>
      <c r="CB14" s="1">
        <v>2.33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3.5411308999999997</v>
      </c>
      <c r="CL14" s="1">
        <v>2</v>
      </c>
    </row>
    <row r="15" spans="1:90" x14ac:dyDescent="0.25">
      <c r="A15" s="1" t="s">
        <v>78</v>
      </c>
      <c r="B15" s="1">
        <v>5.9</v>
      </c>
      <c r="C15" s="1">
        <v>3</v>
      </c>
      <c r="D15" s="1">
        <v>90</v>
      </c>
      <c r="E15" s="1">
        <v>0.55000000000000004</v>
      </c>
      <c r="F15" s="1">
        <v>0.33</v>
      </c>
      <c r="G15" s="1">
        <v>1.1000000000000001</v>
      </c>
      <c r="H15" s="1">
        <v>2</v>
      </c>
      <c r="I15" s="1">
        <v>4</v>
      </c>
      <c r="J15" s="1">
        <v>1.33</v>
      </c>
      <c r="K15" s="1">
        <v>3.33</v>
      </c>
      <c r="L15" s="1">
        <v>0.67</v>
      </c>
      <c r="M15" s="1">
        <v>1.67</v>
      </c>
      <c r="N15" s="1">
        <v>0.33</v>
      </c>
      <c r="O15" s="1">
        <v>0.62</v>
      </c>
      <c r="P15" s="1">
        <v>0.88</v>
      </c>
      <c r="Q15" s="1">
        <v>0.67</v>
      </c>
      <c r="R15" s="1">
        <v>0.67</v>
      </c>
      <c r="S15" s="1">
        <v>0</v>
      </c>
      <c r="T15" s="1">
        <v>0</v>
      </c>
      <c r="U15" s="1">
        <v>12.67</v>
      </c>
      <c r="V15" s="1">
        <v>6.33</v>
      </c>
      <c r="W15" s="1">
        <v>50</v>
      </c>
      <c r="X15" s="1">
        <v>0</v>
      </c>
      <c r="Y15" s="1">
        <v>0</v>
      </c>
      <c r="AA15" s="1">
        <v>0</v>
      </c>
      <c r="AB15" s="1">
        <v>0</v>
      </c>
      <c r="AC15" s="1">
        <v>0.67</v>
      </c>
      <c r="AD15" s="1">
        <v>0</v>
      </c>
      <c r="AE15" s="1">
        <v>0.17</v>
      </c>
      <c r="AF15" s="1">
        <v>0</v>
      </c>
      <c r="AG15" s="1">
        <v>0</v>
      </c>
      <c r="AH15" s="1">
        <v>0.33</v>
      </c>
      <c r="AI15" s="1">
        <v>0</v>
      </c>
      <c r="AJ15" s="1">
        <v>0</v>
      </c>
      <c r="AK15" s="1">
        <v>67</v>
      </c>
      <c r="AL15" s="1">
        <v>8.5299999999999994</v>
      </c>
      <c r="AM15" s="1">
        <v>26.93</v>
      </c>
      <c r="AN15" s="1">
        <v>4</v>
      </c>
      <c r="AO15" s="1">
        <v>7.1</v>
      </c>
      <c r="AP15" s="1">
        <v>-2</v>
      </c>
      <c r="AQ15" s="1">
        <v>14</v>
      </c>
      <c r="AR15" s="1">
        <v>0</v>
      </c>
      <c r="AS15" s="1">
        <v>4.33</v>
      </c>
      <c r="AT15" s="1">
        <v>2</v>
      </c>
      <c r="AU15" s="1">
        <v>1.33</v>
      </c>
      <c r="AV15" s="1">
        <v>0.67</v>
      </c>
      <c r="AW15" s="1">
        <v>50</v>
      </c>
      <c r="AX15" s="1">
        <v>3.33</v>
      </c>
      <c r="AY15" s="1">
        <v>0.33</v>
      </c>
      <c r="AZ15" s="1">
        <v>0</v>
      </c>
      <c r="BA15" s="1">
        <v>0.67</v>
      </c>
      <c r="BB15" s="1">
        <v>1</v>
      </c>
      <c r="BC15" s="1">
        <v>13.67</v>
      </c>
      <c r="BD15" s="1">
        <v>9</v>
      </c>
      <c r="BE15" s="1">
        <v>5.67</v>
      </c>
      <c r="BF15" s="1">
        <v>1</v>
      </c>
      <c r="BG15" s="1">
        <v>2.67</v>
      </c>
      <c r="BH15" s="1">
        <v>2.67</v>
      </c>
      <c r="BI15" s="1">
        <v>1.98</v>
      </c>
      <c r="BJ15" s="1">
        <v>21.67</v>
      </c>
      <c r="BK15" s="1">
        <v>13.67</v>
      </c>
      <c r="BL15" s="1">
        <v>63</v>
      </c>
      <c r="BM15" s="1">
        <v>17</v>
      </c>
      <c r="BN15" s="1">
        <v>9.33</v>
      </c>
      <c r="BO15" s="1">
        <v>55</v>
      </c>
      <c r="BP15" s="1">
        <v>12.67</v>
      </c>
      <c r="BQ15" s="1">
        <v>6.33</v>
      </c>
      <c r="BR15" s="1">
        <v>50</v>
      </c>
      <c r="BS15" s="1">
        <v>0</v>
      </c>
      <c r="BT15" s="1">
        <v>0</v>
      </c>
      <c r="BU15" s="1">
        <v>3</v>
      </c>
      <c r="BV15" s="1">
        <v>0</v>
      </c>
      <c r="BW15" s="1">
        <v>0</v>
      </c>
      <c r="BX15" s="1">
        <v>1</v>
      </c>
      <c r="BY15" s="1">
        <v>41</v>
      </c>
      <c r="BZ15" s="1">
        <v>8</v>
      </c>
      <c r="CA15" s="1">
        <v>2.67</v>
      </c>
      <c r="CB15" s="1">
        <v>1.33</v>
      </c>
      <c r="CC15" s="1">
        <v>0.67</v>
      </c>
      <c r="CD15" s="1">
        <v>0.33</v>
      </c>
      <c r="CE15" s="1">
        <v>0</v>
      </c>
      <c r="CF15" s="1">
        <v>0</v>
      </c>
      <c r="CG15" s="1">
        <v>0</v>
      </c>
      <c r="CH15" s="1">
        <v>0</v>
      </c>
      <c r="CI15" s="1">
        <v>0.33</v>
      </c>
      <c r="CJ15" s="1">
        <v>0.33</v>
      </c>
      <c r="CK15" s="1">
        <f t="shared" si="0"/>
        <v>4.8513457999999963</v>
      </c>
      <c r="CL15" s="1">
        <v>2</v>
      </c>
    </row>
    <row r="16" spans="1:90" x14ac:dyDescent="0.25">
      <c r="A16" s="1" t="s">
        <v>109</v>
      </c>
      <c r="B16" s="1">
        <v>5.4</v>
      </c>
      <c r="C16" s="1">
        <v>3</v>
      </c>
      <c r="D16" s="1">
        <v>28.67</v>
      </c>
      <c r="E16" s="1">
        <v>0.11</v>
      </c>
      <c r="F16" s="1">
        <v>0.17</v>
      </c>
      <c r="G16" s="1">
        <v>0.2</v>
      </c>
      <c r="H16" s="1">
        <v>1</v>
      </c>
      <c r="I16" s="1">
        <v>2</v>
      </c>
      <c r="J16" s="1">
        <v>1</v>
      </c>
      <c r="K16" s="1">
        <v>1.33</v>
      </c>
      <c r="L16" s="1">
        <v>0.67</v>
      </c>
      <c r="M16" s="1">
        <v>0</v>
      </c>
      <c r="N16" s="1">
        <v>0.33</v>
      </c>
      <c r="O16" s="1">
        <v>0.16</v>
      </c>
      <c r="P16" s="1">
        <v>0.16</v>
      </c>
      <c r="Q16" s="1">
        <v>0.33</v>
      </c>
      <c r="R16" s="1">
        <v>0.33</v>
      </c>
      <c r="S16" s="1">
        <v>0</v>
      </c>
      <c r="T16" s="1">
        <v>0</v>
      </c>
      <c r="U16" s="1">
        <v>5.67</v>
      </c>
      <c r="V16" s="1">
        <v>4</v>
      </c>
      <c r="W16" s="1">
        <v>71</v>
      </c>
      <c r="X16" s="1">
        <v>2</v>
      </c>
      <c r="Y16" s="1">
        <v>0.67</v>
      </c>
      <c r="Z16" s="1">
        <v>34</v>
      </c>
      <c r="AA16" s="1">
        <v>0.33</v>
      </c>
      <c r="AB16" s="1">
        <v>0</v>
      </c>
      <c r="AC16" s="1">
        <v>0.33</v>
      </c>
      <c r="AD16" s="1">
        <v>0</v>
      </c>
      <c r="AE16" s="1">
        <v>0.05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18.329999999999998</v>
      </c>
      <c r="AL16" s="1">
        <v>7.3</v>
      </c>
      <c r="AM16" s="1">
        <v>14.87</v>
      </c>
      <c r="AN16" s="1">
        <v>0.8</v>
      </c>
      <c r="AO16" s="1">
        <v>2.7</v>
      </c>
      <c r="AP16" s="1">
        <v>2</v>
      </c>
      <c r="AQ16" s="1">
        <v>10</v>
      </c>
      <c r="AR16" s="1">
        <v>0.67</v>
      </c>
      <c r="AS16" s="1">
        <v>3</v>
      </c>
      <c r="AT16" s="1">
        <v>0.33</v>
      </c>
      <c r="AU16" s="1">
        <v>0.33</v>
      </c>
      <c r="AV16" s="1">
        <v>0</v>
      </c>
      <c r="AW16" s="1">
        <v>0</v>
      </c>
      <c r="AX16" s="1">
        <v>2.67</v>
      </c>
      <c r="AY16" s="1">
        <v>0</v>
      </c>
      <c r="AZ16" s="1">
        <v>0</v>
      </c>
      <c r="BA16" s="1">
        <v>0.33</v>
      </c>
      <c r="BB16" s="1">
        <v>0.33</v>
      </c>
      <c r="BC16" s="1">
        <v>13.67</v>
      </c>
      <c r="BD16" s="1">
        <v>9</v>
      </c>
      <c r="BE16" s="1">
        <v>5.67</v>
      </c>
      <c r="BF16" s="1">
        <v>1</v>
      </c>
      <c r="BG16" s="1">
        <v>2.67</v>
      </c>
      <c r="BH16" s="1">
        <v>2.67</v>
      </c>
      <c r="BI16" s="1">
        <v>1.98</v>
      </c>
      <c r="BJ16" s="1">
        <v>10</v>
      </c>
      <c r="BK16" s="1">
        <v>7.67</v>
      </c>
      <c r="BL16" s="1">
        <v>77</v>
      </c>
      <c r="BM16" s="1">
        <v>10</v>
      </c>
      <c r="BN16" s="1">
        <v>6.67</v>
      </c>
      <c r="BO16" s="1">
        <v>67</v>
      </c>
      <c r="BP16" s="1">
        <v>5.67</v>
      </c>
      <c r="BQ16" s="1">
        <v>4</v>
      </c>
      <c r="BR16" s="1">
        <v>71</v>
      </c>
      <c r="BS16" s="1">
        <v>0</v>
      </c>
      <c r="BT16" s="1">
        <v>0</v>
      </c>
      <c r="BU16" s="1">
        <v>0</v>
      </c>
      <c r="BV16" s="1">
        <v>3</v>
      </c>
      <c r="BW16" s="1">
        <v>0</v>
      </c>
      <c r="BX16" s="1">
        <v>0.67</v>
      </c>
      <c r="BY16" s="1">
        <v>20</v>
      </c>
      <c r="BZ16" s="1">
        <v>1.67</v>
      </c>
      <c r="CA16" s="1">
        <v>2.33</v>
      </c>
      <c r="CB16" s="1">
        <v>2</v>
      </c>
      <c r="CC16" s="1">
        <v>0.33</v>
      </c>
      <c r="CD16" s="1">
        <v>0</v>
      </c>
      <c r="CE16" s="1">
        <v>0.33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5.0500579000000014</v>
      </c>
      <c r="CL16" s="1">
        <v>2</v>
      </c>
    </row>
    <row r="17" spans="1:90" x14ac:dyDescent="0.25">
      <c r="A17" s="1" t="s">
        <v>80</v>
      </c>
      <c r="B17" s="1">
        <v>5.8</v>
      </c>
      <c r="C17" s="1">
        <v>3</v>
      </c>
      <c r="D17" s="1">
        <v>57.67</v>
      </c>
      <c r="E17" s="1">
        <v>0.15</v>
      </c>
      <c r="F17" s="1">
        <v>0.25</v>
      </c>
      <c r="G17" s="1">
        <v>0.2</v>
      </c>
      <c r="H17" s="1">
        <v>1</v>
      </c>
      <c r="I17" s="1">
        <v>1.33</v>
      </c>
      <c r="J17" s="1">
        <v>0.67</v>
      </c>
      <c r="K17" s="1">
        <v>1.33</v>
      </c>
      <c r="L17" s="1">
        <v>0</v>
      </c>
      <c r="M17" s="1">
        <v>0</v>
      </c>
      <c r="N17" s="1">
        <v>0.67</v>
      </c>
      <c r="O17" s="1">
        <v>0.13</v>
      </c>
      <c r="P17" s="1">
        <v>0.13</v>
      </c>
      <c r="Q17" s="1">
        <v>0.33</v>
      </c>
      <c r="R17" s="1">
        <v>0.33</v>
      </c>
      <c r="S17" s="1">
        <v>0</v>
      </c>
      <c r="T17" s="1">
        <v>0</v>
      </c>
      <c r="U17" s="1">
        <v>6</v>
      </c>
      <c r="V17" s="1">
        <v>4.33</v>
      </c>
      <c r="W17" s="1">
        <v>72</v>
      </c>
      <c r="X17" s="1">
        <v>1</v>
      </c>
      <c r="Y17" s="1">
        <v>0.33</v>
      </c>
      <c r="Z17" s="1">
        <v>33</v>
      </c>
      <c r="AA17" s="1">
        <v>0</v>
      </c>
      <c r="AB17" s="1">
        <v>0</v>
      </c>
      <c r="AC17" s="1">
        <v>0.67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23.33</v>
      </c>
      <c r="AL17" s="1">
        <v>10.5</v>
      </c>
      <c r="AM17" s="1">
        <v>21.4</v>
      </c>
      <c r="AN17" s="1">
        <v>0.8</v>
      </c>
      <c r="AO17" s="1">
        <v>3.5</v>
      </c>
      <c r="AP17" s="1">
        <v>9.67</v>
      </c>
      <c r="AQ17" s="1">
        <v>17.670000000000002</v>
      </c>
      <c r="AR17" s="1">
        <v>1</v>
      </c>
      <c r="AS17" s="1">
        <v>4</v>
      </c>
      <c r="AT17" s="1">
        <v>1.67</v>
      </c>
      <c r="AU17" s="1">
        <v>2</v>
      </c>
      <c r="AV17" s="1">
        <v>1.67</v>
      </c>
      <c r="AW17" s="1">
        <v>84</v>
      </c>
      <c r="AX17" s="1">
        <v>4.33</v>
      </c>
      <c r="AY17" s="1">
        <v>1.33</v>
      </c>
      <c r="AZ17" s="1">
        <v>0</v>
      </c>
      <c r="BA17" s="1">
        <v>0.67</v>
      </c>
      <c r="BB17" s="1">
        <v>2</v>
      </c>
      <c r="BC17" s="1">
        <v>16</v>
      </c>
      <c r="BD17" s="1">
        <v>10</v>
      </c>
      <c r="BE17" s="1">
        <v>5</v>
      </c>
      <c r="BF17" s="1">
        <v>0.33</v>
      </c>
      <c r="BG17" s="1">
        <v>2</v>
      </c>
      <c r="BH17" s="1">
        <v>2.67</v>
      </c>
      <c r="BI17" s="1">
        <v>1.87</v>
      </c>
      <c r="BJ17" s="1">
        <v>20.67</v>
      </c>
      <c r="BK17" s="1">
        <v>15.67</v>
      </c>
      <c r="BL17" s="1">
        <v>76</v>
      </c>
      <c r="BM17" s="1">
        <v>13.67</v>
      </c>
      <c r="BN17" s="1">
        <v>10.33</v>
      </c>
      <c r="BO17" s="1">
        <v>76</v>
      </c>
      <c r="BP17" s="1">
        <v>6</v>
      </c>
      <c r="BQ17" s="1">
        <v>4.33</v>
      </c>
      <c r="BR17" s="1">
        <v>72</v>
      </c>
      <c r="BS17" s="1">
        <v>0</v>
      </c>
      <c r="BT17" s="1">
        <v>0</v>
      </c>
      <c r="BU17" s="1">
        <v>2</v>
      </c>
      <c r="BV17" s="1">
        <v>1</v>
      </c>
      <c r="BW17" s="1">
        <v>1</v>
      </c>
      <c r="BX17" s="1">
        <v>1.67</v>
      </c>
      <c r="BY17" s="1">
        <v>39.67</v>
      </c>
      <c r="BZ17" s="1">
        <v>3.67</v>
      </c>
      <c r="CA17" s="1">
        <v>1.33</v>
      </c>
      <c r="CB17" s="1">
        <v>1.33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2.4863090000000025</v>
      </c>
      <c r="CL17" s="1">
        <v>2</v>
      </c>
    </row>
    <row r="18" spans="1:90" x14ac:dyDescent="0.25">
      <c r="A18" s="1" t="s">
        <v>81</v>
      </c>
      <c r="B18" s="1">
        <v>7.4</v>
      </c>
      <c r="C18" s="1">
        <v>3</v>
      </c>
      <c r="D18" s="1">
        <v>90</v>
      </c>
      <c r="E18" s="1">
        <v>0.36</v>
      </c>
      <c r="F18" s="1">
        <v>1</v>
      </c>
      <c r="G18" s="1">
        <v>0.3</v>
      </c>
      <c r="H18" s="1">
        <v>1</v>
      </c>
      <c r="I18" s="1">
        <v>1.67</v>
      </c>
      <c r="J18" s="1">
        <v>0.67</v>
      </c>
      <c r="K18" s="1">
        <v>1.33</v>
      </c>
      <c r="L18" s="1">
        <v>0.33</v>
      </c>
      <c r="M18" s="1">
        <v>0.33</v>
      </c>
      <c r="N18" s="1">
        <v>0.33</v>
      </c>
      <c r="O18" s="1">
        <v>0.22</v>
      </c>
      <c r="P18" s="1">
        <v>0.22</v>
      </c>
      <c r="Q18" s="1">
        <v>0.33</v>
      </c>
      <c r="R18" s="1">
        <v>0</v>
      </c>
      <c r="S18" s="1">
        <v>0.33</v>
      </c>
      <c r="T18" s="1">
        <v>0</v>
      </c>
      <c r="U18" s="1">
        <v>8</v>
      </c>
      <c r="V18" s="1">
        <v>4</v>
      </c>
      <c r="W18" s="1">
        <v>50</v>
      </c>
      <c r="X18" s="1">
        <v>0.33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0.05</v>
      </c>
      <c r="AF18" s="1">
        <v>0</v>
      </c>
      <c r="AG18" s="1">
        <v>0</v>
      </c>
      <c r="AH18" s="1">
        <v>0</v>
      </c>
      <c r="AI18" s="1">
        <v>0</v>
      </c>
      <c r="AJ18" s="1">
        <v>0.67</v>
      </c>
      <c r="AK18" s="1">
        <v>21.33</v>
      </c>
      <c r="AL18" s="1">
        <v>3.77</v>
      </c>
      <c r="AM18" s="1">
        <v>17.600000000000001</v>
      </c>
      <c r="AN18" s="1">
        <v>1</v>
      </c>
      <c r="AO18" s="1">
        <v>3.7</v>
      </c>
      <c r="AP18" s="1">
        <v>2.33</v>
      </c>
      <c r="AQ18" s="1">
        <v>10.33</v>
      </c>
      <c r="AR18" s="1">
        <v>0.67</v>
      </c>
      <c r="AS18" s="1">
        <v>4</v>
      </c>
      <c r="AT18" s="1">
        <v>0.67</v>
      </c>
      <c r="AU18" s="1">
        <v>2</v>
      </c>
      <c r="AV18" s="1">
        <v>1</v>
      </c>
      <c r="AW18" s="1">
        <v>50</v>
      </c>
      <c r="AX18" s="1">
        <v>2</v>
      </c>
      <c r="AY18" s="1">
        <v>0.67</v>
      </c>
      <c r="AZ18" s="1">
        <v>0</v>
      </c>
      <c r="BA18" s="1">
        <v>1</v>
      </c>
      <c r="BB18" s="1">
        <v>1.67</v>
      </c>
      <c r="BC18" s="1">
        <v>11.67</v>
      </c>
      <c r="BD18" s="1">
        <v>8</v>
      </c>
      <c r="BE18" s="1">
        <v>4.33</v>
      </c>
      <c r="BF18" s="1">
        <v>0.67</v>
      </c>
      <c r="BG18" s="1">
        <v>2</v>
      </c>
      <c r="BH18" s="1">
        <v>1.67</v>
      </c>
      <c r="BI18" s="1">
        <v>1.32</v>
      </c>
      <c r="BJ18" s="1">
        <v>21</v>
      </c>
      <c r="BK18" s="1">
        <v>14</v>
      </c>
      <c r="BL18" s="1">
        <v>67</v>
      </c>
      <c r="BM18" s="1">
        <v>12.67</v>
      </c>
      <c r="BN18" s="1">
        <v>7.33</v>
      </c>
      <c r="BO18" s="1">
        <v>58</v>
      </c>
      <c r="BP18" s="1">
        <v>8</v>
      </c>
      <c r="BQ18" s="1">
        <v>4</v>
      </c>
      <c r="BR18" s="1">
        <v>50</v>
      </c>
      <c r="BS18" s="1">
        <v>0</v>
      </c>
      <c r="BT18" s="1">
        <v>0</v>
      </c>
      <c r="BU18" s="1">
        <v>3</v>
      </c>
      <c r="BV18" s="1">
        <v>0</v>
      </c>
      <c r="BW18" s="1">
        <v>0</v>
      </c>
      <c r="BX18" s="1">
        <v>1.67</v>
      </c>
      <c r="BY18" s="1">
        <v>41.33</v>
      </c>
      <c r="BZ18" s="1">
        <v>5.67</v>
      </c>
      <c r="CA18" s="1">
        <v>2</v>
      </c>
      <c r="CB18" s="1">
        <v>0.33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2.7149504999999996</v>
      </c>
      <c r="CL18" s="1">
        <v>2</v>
      </c>
    </row>
    <row r="19" spans="1:90" x14ac:dyDescent="0.25">
      <c r="A19" s="1" t="s">
        <v>107</v>
      </c>
      <c r="B19" s="1">
        <v>6.5</v>
      </c>
      <c r="C19" s="1">
        <v>3</v>
      </c>
      <c r="D19" s="1">
        <v>33.67</v>
      </c>
      <c r="E19" s="1">
        <v>0.28000000000000003</v>
      </c>
      <c r="F19" s="1">
        <v>0</v>
      </c>
      <c r="G19" s="1">
        <v>0.5</v>
      </c>
      <c r="H19" s="1">
        <v>0</v>
      </c>
      <c r="I19" s="1">
        <v>1.67</v>
      </c>
      <c r="J19" s="1">
        <v>1</v>
      </c>
      <c r="K19" s="1">
        <v>1.67</v>
      </c>
      <c r="L19" s="1">
        <v>0</v>
      </c>
      <c r="M19" s="1">
        <v>0.33</v>
      </c>
      <c r="N19" s="1">
        <v>0.33</v>
      </c>
      <c r="O19" s="1">
        <v>0.27</v>
      </c>
      <c r="P19" s="1">
        <v>0.27</v>
      </c>
      <c r="Q19" s="1">
        <v>0</v>
      </c>
      <c r="R19" s="1">
        <v>0</v>
      </c>
      <c r="S19" s="1">
        <v>0</v>
      </c>
      <c r="T19" s="1">
        <v>0</v>
      </c>
      <c r="U19" s="1">
        <v>4</v>
      </c>
      <c r="V19" s="1">
        <v>2.33</v>
      </c>
      <c r="W19" s="1">
        <v>58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0.33</v>
      </c>
      <c r="AD19" s="1">
        <v>0.33</v>
      </c>
      <c r="AE19" s="1">
        <v>0.19</v>
      </c>
      <c r="AF19" s="1">
        <v>0</v>
      </c>
      <c r="AG19" s="1">
        <v>0</v>
      </c>
      <c r="AH19" s="1">
        <v>0</v>
      </c>
      <c r="AI19" s="1">
        <v>0</v>
      </c>
      <c r="AJ19" s="1">
        <v>0.33</v>
      </c>
      <c r="AK19" s="1">
        <v>25.67</v>
      </c>
      <c r="AL19" s="1">
        <v>4.03</v>
      </c>
      <c r="AM19" s="1">
        <v>4.4000000000000004</v>
      </c>
      <c r="AN19" s="1">
        <v>1.7</v>
      </c>
      <c r="AO19" s="1">
        <v>3.7</v>
      </c>
      <c r="AP19" s="1">
        <v>3.33</v>
      </c>
      <c r="AQ19" s="1">
        <v>3.33</v>
      </c>
      <c r="AR19" s="1">
        <v>0</v>
      </c>
      <c r="AS19" s="1">
        <v>1.33</v>
      </c>
      <c r="AT19" s="1">
        <v>0.33</v>
      </c>
      <c r="AU19" s="1">
        <v>0</v>
      </c>
      <c r="AV19" s="1">
        <v>0</v>
      </c>
      <c r="AX19" s="1">
        <v>1.67</v>
      </c>
      <c r="AY19" s="1">
        <v>0</v>
      </c>
      <c r="AZ19" s="1">
        <v>0</v>
      </c>
      <c r="BA19" s="1">
        <v>0</v>
      </c>
      <c r="BB19" s="1">
        <v>0</v>
      </c>
      <c r="BC19" s="1">
        <v>9.67</v>
      </c>
      <c r="BD19" s="1">
        <v>5.67</v>
      </c>
      <c r="BE19" s="1">
        <v>4.67</v>
      </c>
      <c r="BF19" s="1">
        <v>2.67</v>
      </c>
      <c r="BG19" s="1">
        <v>2.33</v>
      </c>
      <c r="BH19" s="1">
        <v>0.33</v>
      </c>
      <c r="BI19" s="1">
        <v>0.92</v>
      </c>
      <c r="BJ19" s="1">
        <v>7.67</v>
      </c>
      <c r="BK19" s="1">
        <v>4.67</v>
      </c>
      <c r="BL19" s="1">
        <v>61</v>
      </c>
      <c r="BM19" s="1">
        <v>6.67</v>
      </c>
      <c r="BN19" s="1">
        <v>4</v>
      </c>
      <c r="BO19" s="1">
        <v>60</v>
      </c>
      <c r="BP19" s="1">
        <v>4</v>
      </c>
      <c r="BQ19" s="1">
        <v>2.33</v>
      </c>
      <c r="BR19" s="1">
        <v>58</v>
      </c>
      <c r="BS19" s="1">
        <v>0</v>
      </c>
      <c r="BT19" s="1">
        <v>0</v>
      </c>
      <c r="BU19" s="1">
        <v>1</v>
      </c>
      <c r="BV19" s="1">
        <v>2</v>
      </c>
      <c r="BW19" s="1">
        <v>1</v>
      </c>
      <c r="BX19" s="1">
        <v>1.33</v>
      </c>
      <c r="BY19" s="1">
        <v>16.670000000000002</v>
      </c>
      <c r="BZ19" s="1">
        <v>2.33</v>
      </c>
      <c r="CA19" s="1">
        <v>0.67</v>
      </c>
      <c r="CB19" s="1">
        <v>1.33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5.7395701000000008</v>
      </c>
      <c r="CL19" s="1">
        <v>2</v>
      </c>
    </row>
    <row r="20" spans="1:90" x14ac:dyDescent="0.25">
      <c r="A20" s="1" t="s">
        <v>99</v>
      </c>
      <c r="B20" s="1">
        <v>5.8</v>
      </c>
      <c r="C20" s="1">
        <v>3</v>
      </c>
      <c r="D20" s="1">
        <v>20.67</v>
      </c>
      <c r="E20" s="1">
        <v>0.04</v>
      </c>
      <c r="F20" s="1">
        <v>0</v>
      </c>
      <c r="G20" s="1">
        <v>0.1</v>
      </c>
      <c r="H20" s="1">
        <v>0</v>
      </c>
      <c r="I20" s="1">
        <v>1</v>
      </c>
      <c r="J20" s="1">
        <v>0</v>
      </c>
      <c r="K20" s="1">
        <v>0.67</v>
      </c>
      <c r="L20" s="1">
        <v>0.33</v>
      </c>
      <c r="M20" s="1">
        <v>0</v>
      </c>
      <c r="N20" s="1">
        <v>0</v>
      </c>
      <c r="O20" s="1">
        <v>0.03</v>
      </c>
      <c r="P20" s="1">
        <v>0.03</v>
      </c>
      <c r="Q20" s="1">
        <v>0</v>
      </c>
      <c r="R20" s="1">
        <v>0</v>
      </c>
      <c r="S20" s="1">
        <v>0</v>
      </c>
      <c r="T20" s="1">
        <v>0</v>
      </c>
      <c r="U20" s="1">
        <v>4.33</v>
      </c>
      <c r="V20" s="1">
        <v>3.33</v>
      </c>
      <c r="W20" s="1">
        <v>77</v>
      </c>
      <c r="X20" s="1">
        <v>2</v>
      </c>
      <c r="Y20" s="1">
        <v>0.33</v>
      </c>
      <c r="Z20" s="1">
        <v>17</v>
      </c>
      <c r="AA20" s="1">
        <v>0</v>
      </c>
      <c r="AB20" s="1">
        <v>0</v>
      </c>
      <c r="AC20" s="1">
        <v>0.33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14.33</v>
      </c>
      <c r="AL20" s="1">
        <v>6.83</v>
      </c>
      <c r="AM20" s="1">
        <v>1.4</v>
      </c>
      <c r="AN20" s="1">
        <v>0.3</v>
      </c>
      <c r="AO20" s="1">
        <v>1.7</v>
      </c>
      <c r="AP20" s="1">
        <v>3.67</v>
      </c>
      <c r="AQ20" s="1">
        <v>3.67</v>
      </c>
      <c r="AR20" s="1">
        <v>0</v>
      </c>
      <c r="AS20" s="1">
        <v>1</v>
      </c>
      <c r="AT20" s="1">
        <v>1</v>
      </c>
      <c r="AU20" s="1">
        <v>0</v>
      </c>
      <c r="AV20" s="1">
        <v>0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9.67</v>
      </c>
      <c r="BD20" s="1">
        <v>5.67</v>
      </c>
      <c r="BE20" s="1">
        <v>4.67</v>
      </c>
      <c r="BF20" s="1">
        <v>2.67</v>
      </c>
      <c r="BG20" s="1">
        <v>2.33</v>
      </c>
      <c r="BH20" s="1">
        <v>0.33</v>
      </c>
      <c r="BI20" s="1">
        <v>0.92</v>
      </c>
      <c r="BJ20" s="1">
        <v>12</v>
      </c>
      <c r="BK20" s="1">
        <v>9.67</v>
      </c>
      <c r="BL20" s="1">
        <v>81</v>
      </c>
      <c r="BM20" s="1">
        <v>10</v>
      </c>
      <c r="BN20" s="1">
        <v>7</v>
      </c>
      <c r="BO20" s="1">
        <v>70</v>
      </c>
      <c r="BP20" s="1">
        <v>4.33</v>
      </c>
      <c r="BQ20" s="1">
        <v>3.33</v>
      </c>
      <c r="BR20" s="1">
        <v>77</v>
      </c>
      <c r="BS20" s="1">
        <v>0.33</v>
      </c>
      <c r="BT20" s="1">
        <v>0.33</v>
      </c>
      <c r="BU20" s="1">
        <v>1</v>
      </c>
      <c r="BV20" s="1">
        <v>2</v>
      </c>
      <c r="BW20" s="1">
        <v>1</v>
      </c>
      <c r="BX20" s="1">
        <v>1</v>
      </c>
      <c r="BY20" s="1">
        <v>22.67</v>
      </c>
      <c r="BZ20" s="1">
        <v>1.67</v>
      </c>
      <c r="CA20" s="1">
        <v>0.33</v>
      </c>
      <c r="CB20" s="1">
        <v>1.33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3.9523323999999986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85.33</v>
      </c>
      <c r="E21" s="1">
        <v>0.39</v>
      </c>
      <c r="F21" s="1">
        <v>0</v>
      </c>
      <c r="G21" s="1">
        <v>0.6</v>
      </c>
      <c r="H21" s="1">
        <v>0</v>
      </c>
      <c r="I21" s="1">
        <v>2</v>
      </c>
      <c r="J21" s="1">
        <v>1</v>
      </c>
      <c r="K21" s="1">
        <v>1.67</v>
      </c>
      <c r="L21" s="1">
        <v>0.33</v>
      </c>
      <c r="M21" s="1">
        <v>1</v>
      </c>
      <c r="N21" s="1">
        <v>0.33</v>
      </c>
      <c r="O21" s="1">
        <v>0.31</v>
      </c>
      <c r="P21" s="1">
        <v>0.56000000000000005</v>
      </c>
      <c r="Q21" s="1">
        <v>0</v>
      </c>
      <c r="R21" s="1">
        <v>0</v>
      </c>
      <c r="S21" s="1">
        <v>0</v>
      </c>
      <c r="T21" s="1">
        <v>0</v>
      </c>
      <c r="U21" s="1">
        <v>7.33</v>
      </c>
      <c r="V21" s="1">
        <v>4</v>
      </c>
      <c r="W21" s="1">
        <v>55</v>
      </c>
      <c r="X21" s="1">
        <v>1.33</v>
      </c>
      <c r="Y21" s="1">
        <v>0</v>
      </c>
      <c r="Z21" s="1">
        <v>0</v>
      </c>
      <c r="AA21" s="1">
        <v>0</v>
      </c>
      <c r="AB21" s="1">
        <v>0</v>
      </c>
      <c r="AC21" s="1">
        <v>0.33</v>
      </c>
      <c r="AD21" s="1">
        <v>0</v>
      </c>
      <c r="AE21" s="1">
        <v>7.0000000000000007E-2</v>
      </c>
      <c r="AF21" s="1">
        <v>0</v>
      </c>
      <c r="AG21" s="1">
        <v>0</v>
      </c>
      <c r="AH21" s="1">
        <v>0.67</v>
      </c>
      <c r="AI21" s="1">
        <v>0</v>
      </c>
      <c r="AJ21" s="1">
        <v>0.67</v>
      </c>
      <c r="AK21" s="1">
        <v>27.33</v>
      </c>
      <c r="AL21" s="1">
        <v>5.97</v>
      </c>
      <c r="AM21" s="1">
        <v>2.13</v>
      </c>
      <c r="AN21" s="1">
        <v>2.5</v>
      </c>
      <c r="AO21" s="1">
        <v>4.8</v>
      </c>
      <c r="AP21" s="1">
        <v>-4</v>
      </c>
      <c r="AQ21" s="1">
        <v>-4</v>
      </c>
      <c r="AR21" s="1">
        <v>0</v>
      </c>
      <c r="AS21" s="1">
        <v>0.67</v>
      </c>
      <c r="AT21" s="1">
        <v>1.33</v>
      </c>
      <c r="AU21" s="1">
        <v>0.67</v>
      </c>
      <c r="AV21" s="1">
        <v>0.33</v>
      </c>
      <c r="AW21" s="1">
        <v>49</v>
      </c>
      <c r="AX21" s="1">
        <v>1.67</v>
      </c>
      <c r="AY21" s="1">
        <v>0.67</v>
      </c>
      <c r="AZ21" s="1">
        <v>0</v>
      </c>
      <c r="BA21" s="1">
        <v>0</v>
      </c>
      <c r="BB21" s="1">
        <v>0.67</v>
      </c>
      <c r="BC21" s="1">
        <v>11.67</v>
      </c>
      <c r="BD21" s="1">
        <v>7.67</v>
      </c>
      <c r="BE21" s="1">
        <v>5</v>
      </c>
      <c r="BF21" s="1">
        <v>0.67</v>
      </c>
      <c r="BG21" s="1">
        <v>1.33</v>
      </c>
      <c r="BH21" s="1">
        <v>2</v>
      </c>
      <c r="BI21" s="1">
        <v>1.59</v>
      </c>
      <c r="BJ21" s="1">
        <v>14.33</v>
      </c>
      <c r="BK21" s="1">
        <v>9.33</v>
      </c>
      <c r="BL21" s="1">
        <v>65</v>
      </c>
      <c r="BM21" s="1">
        <v>11.33</v>
      </c>
      <c r="BN21" s="1">
        <v>5.33</v>
      </c>
      <c r="BO21" s="1">
        <v>47</v>
      </c>
      <c r="BP21" s="1">
        <v>7.33</v>
      </c>
      <c r="BQ21" s="1">
        <v>4</v>
      </c>
      <c r="BR21" s="1">
        <v>55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</v>
      </c>
      <c r="BY21" s="1">
        <v>24.67</v>
      </c>
      <c r="BZ21" s="1">
        <v>3.67</v>
      </c>
      <c r="CA21" s="1">
        <v>2.67</v>
      </c>
      <c r="CB21" s="1">
        <v>1.33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0.33</v>
      </c>
      <c r="CJ21" s="1">
        <v>0</v>
      </c>
      <c r="CK21" s="1">
        <f t="shared" si="0"/>
        <v>5.2702740000000006</v>
      </c>
      <c r="CL21" s="1">
        <v>2</v>
      </c>
    </row>
    <row r="22" spans="1:90" x14ac:dyDescent="0.25">
      <c r="A22" s="1" t="s">
        <v>103</v>
      </c>
      <c r="B22" s="1">
        <v>5.7</v>
      </c>
      <c r="C22" s="1">
        <v>3</v>
      </c>
      <c r="D22" s="1">
        <v>87</v>
      </c>
      <c r="E22" s="1">
        <v>0.53</v>
      </c>
      <c r="F22" s="1">
        <v>1</v>
      </c>
      <c r="G22" s="1">
        <v>0.6</v>
      </c>
      <c r="H22" s="1">
        <v>2</v>
      </c>
      <c r="I22" s="1">
        <v>3.33</v>
      </c>
      <c r="J22" s="1">
        <v>1.33</v>
      </c>
      <c r="K22" s="1">
        <v>2</v>
      </c>
      <c r="L22" s="1">
        <v>1.33</v>
      </c>
      <c r="M22" s="1">
        <v>0.67</v>
      </c>
      <c r="N22" s="1">
        <v>0</v>
      </c>
      <c r="O22" s="1">
        <v>0.48</v>
      </c>
      <c r="P22" s="1">
        <v>0.48</v>
      </c>
      <c r="Q22" s="1">
        <v>0.33</v>
      </c>
      <c r="R22" s="1">
        <v>0</v>
      </c>
      <c r="S22" s="1">
        <v>0.33</v>
      </c>
      <c r="T22" s="1">
        <v>0</v>
      </c>
      <c r="U22" s="1">
        <v>10.33</v>
      </c>
      <c r="V22" s="1">
        <v>7.33</v>
      </c>
      <c r="W22" s="1">
        <v>71</v>
      </c>
      <c r="X22" s="1">
        <v>1.33</v>
      </c>
      <c r="Y22" s="1">
        <v>0</v>
      </c>
      <c r="Z22" s="1">
        <v>0</v>
      </c>
      <c r="AA22" s="1">
        <v>0</v>
      </c>
      <c r="AB22" s="1">
        <v>0</v>
      </c>
      <c r="AC22" s="1">
        <v>0.67</v>
      </c>
      <c r="AD22" s="1">
        <v>0</v>
      </c>
      <c r="AE22" s="1">
        <v>0.16</v>
      </c>
      <c r="AF22" s="1">
        <v>0.33</v>
      </c>
      <c r="AG22" s="1">
        <v>0</v>
      </c>
      <c r="AH22" s="1">
        <v>0</v>
      </c>
      <c r="AI22" s="1">
        <v>0</v>
      </c>
      <c r="AJ22" s="1">
        <v>0.33</v>
      </c>
      <c r="AK22" s="1">
        <v>59.33</v>
      </c>
      <c r="AL22" s="1">
        <v>8.43</v>
      </c>
      <c r="AM22" s="1">
        <v>25.53</v>
      </c>
      <c r="AN22" s="1">
        <v>2.4</v>
      </c>
      <c r="AO22" s="1">
        <v>5.4</v>
      </c>
      <c r="AP22" s="1">
        <v>4</v>
      </c>
      <c r="AQ22" s="1">
        <v>15</v>
      </c>
      <c r="AR22" s="1">
        <v>1</v>
      </c>
      <c r="AS22" s="1">
        <v>5.33</v>
      </c>
      <c r="AT22" s="1">
        <v>2</v>
      </c>
      <c r="AU22" s="1">
        <v>1</v>
      </c>
      <c r="AV22" s="1">
        <v>0.33</v>
      </c>
      <c r="AW22" s="1">
        <v>33</v>
      </c>
      <c r="AX22" s="1">
        <v>2.67</v>
      </c>
      <c r="AY22" s="1">
        <v>0.67</v>
      </c>
      <c r="AZ22" s="1">
        <v>0</v>
      </c>
      <c r="BA22" s="1">
        <v>0.67</v>
      </c>
      <c r="BB22" s="1">
        <v>1.33</v>
      </c>
      <c r="BC22" s="1">
        <v>14</v>
      </c>
      <c r="BD22" s="1">
        <v>9.33</v>
      </c>
      <c r="BE22" s="1">
        <v>4.33</v>
      </c>
      <c r="BF22" s="1">
        <v>1</v>
      </c>
      <c r="BG22" s="1">
        <v>2.33</v>
      </c>
      <c r="BH22" s="1">
        <v>1</v>
      </c>
      <c r="BI22" s="1">
        <v>1.21</v>
      </c>
      <c r="BJ22" s="1">
        <v>18</v>
      </c>
      <c r="BK22" s="1">
        <v>14</v>
      </c>
      <c r="BL22" s="1">
        <v>78</v>
      </c>
      <c r="BM22" s="1">
        <v>13.67</v>
      </c>
      <c r="BN22" s="1">
        <v>8.67</v>
      </c>
      <c r="BO22" s="1">
        <v>63</v>
      </c>
      <c r="BP22" s="1">
        <v>10.33</v>
      </c>
      <c r="BQ22" s="1">
        <v>7.33</v>
      </c>
      <c r="BR22" s="1">
        <v>71</v>
      </c>
      <c r="BS22" s="1">
        <v>0</v>
      </c>
      <c r="BT22" s="1">
        <v>0</v>
      </c>
      <c r="BU22" s="1">
        <v>3</v>
      </c>
      <c r="BV22" s="1">
        <v>0</v>
      </c>
      <c r="BW22" s="1">
        <v>1</v>
      </c>
      <c r="BX22" s="1">
        <v>1.33</v>
      </c>
      <c r="BY22" s="1">
        <v>34.67</v>
      </c>
      <c r="BZ22" s="1">
        <v>6.33</v>
      </c>
      <c r="CA22" s="1">
        <v>1</v>
      </c>
      <c r="CB22" s="1">
        <v>1.67</v>
      </c>
      <c r="CC22" s="1">
        <v>0.67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3.9392003000000009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2</v>
      </c>
      <c r="D23" s="1">
        <v>90</v>
      </c>
      <c r="E23" s="1">
        <v>0.5</v>
      </c>
      <c r="F23" s="1">
        <v>0</v>
      </c>
      <c r="G23" s="1">
        <v>0.6</v>
      </c>
      <c r="H23" s="1">
        <v>0</v>
      </c>
      <c r="I23" s="1">
        <v>3</v>
      </c>
      <c r="J23" s="1">
        <v>0.5</v>
      </c>
      <c r="K23" s="1">
        <v>2</v>
      </c>
      <c r="L23" s="1">
        <v>1</v>
      </c>
      <c r="M23" s="1">
        <v>0.5</v>
      </c>
      <c r="N23" s="1">
        <v>0.5</v>
      </c>
      <c r="O23" s="1">
        <v>0.32</v>
      </c>
      <c r="P23" s="1">
        <v>0.32</v>
      </c>
      <c r="Q23" s="1">
        <v>0</v>
      </c>
      <c r="R23" s="1">
        <v>0</v>
      </c>
      <c r="S23" s="1">
        <v>0</v>
      </c>
      <c r="T23" s="1">
        <v>0</v>
      </c>
      <c r="U23" s="1">
        <v>11.5</v>
      </c>
      <c r="V23" s="1">
        <v>9</v>
      </c>
      <c r="W23" s="1">
        <v>78</v>
      </c>
      <c r="X23" s="1">
        <v>0.5</v>
      </c>
      <c r="Y23" s="1">
        <v>0.5</v>
      </c>
      <c r="Z23" s="1">
        <v>100</v>
      </c>
      <c r="AA23" s="1">
        <v>0</v>
      </c>
      <c r="AB23" s="1">
        <v>0</v>
      </c>
      <c r="AC23" s="1">
        <v>0.5</v>
      </c>
      <c r="AD23" s="1">
        <v>0.5</v>
      </c>
      <c r="AE23" s="1">
        <v>0.32</v>
      </c>
      <c r="AF23" s="1">
        <v>0</v>
      </c>
      <c r="AG23" s="1">
        <v>0</v>
      </c>
      <c r="AH23" s="1">
        <v>0</v>
      </c>
      <c r="AI23" s="1">
        <v>0</v>
      </c>
      <c r="AJ23" s="1">
        <v>0.5</v>
      </c>
      <c r="AK23" s="1">
        <v>55.5</v>
      </c>
      <c r="AL23" s="1">
        <v>11.8</v>
      </c>
      <c r="AM23" s="1">
        <v>11.4</v>
      </c>
      <c r="AN23" s="1">
        <v>2.2999999999999998</v>
      </c>
      <c r="AO23" s="1">
        <v>5.0999999999999996</v>
      </c>
      <c r="AP23" s="1">
        <v>4.5</v>
      </c>
      <c r="AQ23" s="1">
        <v>4.5</v>
      </c>
      <c r="AR23" s="1">
        <v>0</v>
      </c>
      <c r="AS23" s="1">
        <v>2</v>
      </c>
      <c r="AT23" s="1">
        <v>0.5</v>
      </c>
      <c r="AU23" s="1">
        <v>1</v>
      </c>
      <c r="AV23" s="1">
        <v>0.5</v>
      </c>
      <c r="AW23" s="1">
        <v>50</v>
      </c>
      <c r="AX23" s="1">
        <v>4.5</v>
      </c>
      <c r="AY23" s="1">
        <v>1</v>
      </c>
      <c r="AZ23" s="1">
        <v>0.5</v>
      </c>
      <c r="BA23" s="1">
        <v>0</v>
      </c>
      <c r="BB23" s="1">
        <v>1.5</v>
      </c>
      <c r="BC23" s="1">
        <v>15</v>
      </c>
      <c r="BD23" s="1">
        <v>8.5</v>
      </c>
      <c r="BE23" s="1">
        <v>4.5</v>
      </c>
      <c r="BF23" s="1">
        <v>1</v>
      </c>
      <c r="BG23" s="1">
        <v>2</v>
      </c>
      <c r="BH23" s="1">
        <v>0.5</v>
      </c>
      <c r="BI23" s="1">
        <v>1.06</v>
      </c>
      <c r="BJ23" s="1">
        <v>28.5</v>
      </c>
      <c r="BK23" s="1">
        <v>22.5</v>
      </c>
      <c r="BL23" s="1">
        <v>79</v>
      </c>
      <c r="BM23" s="1">
        <v>18</v>
      </c>
      <c r="BN23" s="1">
        <v>13.5</v>
      </c>
      <c r="BO23" s="1">
        <v>75</v>
      </c>
      <c r="BP23" s="1">
        <v>11.5</v>
      </c>
      <c r="BQ23" s="1">
        <v>9</v>
      </c>
      <c r="BR23" s="1">
        <v>78</v>
      </c>
      <c r="BS23" s="1">
        <v>1</v>
      </c>
      <c r="BT23" s="1">
        <v>0.5</v>
      </c>
      <c r="BU23" s="1">
        <v>2</v>
      </c>
      <c r="BV23" s="1">
        <v>0</v>
      </c>
      <c r="BW23" s="1">
        <v>0</v>
      </c>
      <c r="BX23" s="1">
        <v>2</v>
      </c>
      <c r="BY23" s="1">
        <v>49</v>
      </c>
      <c r="BZ23" s="1">
        <v>4</v>
      </c>
      <c r="CA23" s="1">
        <v>3</v>
      </c>
      <c r="CB23" s="1">
        <v>2.5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5.8652336000000007</v>
      </c>
      <c r="CL23" s="1">
        <v>2</v>
      </c>
    </row>
    <row r="24" spans="1:90" x14ac:dyDescent="0.25">
      <c r="A24" s="1" t="s">
        <v>77</v>
      </c>
      <c r="B24" s="1">
        <v>8.4</v>
      </c>
      <c r="C24" s="1">
        <v>3</v>
      </c>
      <c r="D24" s="1">
        <v>50</v>
      </c>
      <c r="E24" s="1">
        <v>0.08</v>
      </c>
      <c r="F24" s="1">
        <v>0</v>
      </c>
      <c r="G24" s="1">
        <v>0.1</v>
      </c>
      <c r="H24" s="1">
        <v>0</v>
      </c>
      <c r="I24" s="1">
        <v>0.67</v>
      </c>
      <c r="J24" s="1">
        <v>0.33</v>
      </c>
      <c r="K24" s="1">
        <v>0.67</v>
      </c>
      <c r="L24" s="1">
        <v>0</v>
      </c>
      <c r="M24" s="1">
        <v>0</v>
      </c>
      <c r="N24" s="1">
        <v>0</v>
      </c>
      <c r="O24" s="1">
        <v>7.0000000000000007E-2</v>
      </c>
      <c r="P24" s="1">
        <v>7.0000000000000007E-2</v>
      </c>
      <c r="Q24" s="1">
        <v>0</v>
      </c>
      <c r="R24" s="1">
        <v>0</v>
      </c>
      <c r="S24" s="1">
        <v>0</v>
      </c>
      <c r="T24" s="1">
        <v>0</v>
      </c>
      <c r="U24" s="1">
        <v>7.33</v>
      </c>
      <c r="V24" s="1">
        <v>4.33</v>
      </c>
      <c r="W24" s="1">
        <v>59</v>
      </c>
      <c r="X24" s="1">
        <v>0.67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13</v>
      </c>
      <c r="AL24" s="1">
        <v>12.03</v>
      </c>
      <c r="AM24" s="1">
        <v>5.33</v>
      </c>
      <c r="AN24" s="1">
        <v>0.5</v>
      </c>
      <c r="AO24" s="1">
        <v>2.9</v>
      </c>
      <c r="AP24" s="1">
        <v>3.67</v>
      </c>
      <c r="AQ24" s="1">
        <v>3.67</v>
      </c>
      <c r="AR24" s="1">
        <v>0</v>
      </c>
      <c r="AS24" s="1">
        <v>1.67</v>
      </c>
      <c r="AT24" s="1">
        <v>0.67</v>
      </c>
      <c r="AU24" s="1">
        <v>1.33</v>
      </c>
      <c r="AV24" s="1">
        <v>0</v>
      </c>
      <c r="AW24" s="1">
        <v>0</v>
      </c>
      <c r="AX24" s="1">
        <v>1.33</v>
      </c>
      <c r="AY24" s="1">
        <v>0</v>
      </c>
      <c r="AZ24" s="1">
        <v>0</v>
      </c>
      <c r="BA24" s="1">
        <v>0.33</v>
      </c>
      <c r="BB24" s="1">
        <v>0.33</v>
      </c>
      <c r="BC24" s="1">
        <v>11.67</v>
      </c>
      <c r="BD24" s="1">
        <v>7.67</v>
      </c>
      <c r="BE24" s="1">
        <v>5</v>
      </c>
      <c r="BF24" s="1">
        <v>0.67</v>
      </c>
      <c r="BG24" s="1">
        <v>1.33</v>
      </c>
      <c r="BH24" s="1">
        <v>2</v>
      </c>
      <c r="BI24" s="1">
        <v>1.59</v>
      </c>
      <c r="BJ24" s="1">
        <v>13.67</v>
      </c>
      <c r="BK24" s="1">
        <v>9.33</v>
      </c>
      <c r="BL24" s="1">
        <v>68</v>
      </c>
      <c r="BM24" s="1">
        <v>11.33</v>
      </c>
      <c r="BN24" s="1">
        <v>7</v>
      </c>
      <c r="BO24" s="1">
        <v>62</v>
      </c>
      <c r="BP24" s="1">
        <v>7.33</v>
      </c>
      <c r="BQ24" s="1">
        <v>4.33</v>
      </c>
      <c r="BR24" s="1">
        <v>59</v>
      </c>
      <c r="BS24" s="1">
        <v>0.67</v>
      </c>
      <c r="BT24" s="1">
        <v>0.33</v>
      </c>
      <c r="BU24" s="1">
        <v>2</v>
      </c>
      <c r="BV24" s="1">
        <v>1</v>
      </c>
      <c r="BW24" s="1">
        <v>2</v>
      </c>
      <c r="BX24" s="1">
        <v>1</v>
      </c>
      <c r="BY24" s="1">
        <v>23.67</v>
      </c>
      <c r="BZ24" s="1">
        <v>3.67</v>
      </c>
      <c r="CA24" s="1">
        <v>1.67</v>
      </c>
      <c r="CB24" s="1">
        <v>3</v>
      </c>
      <c r="CC24" s="1">
        <v>1</v>
      </c>
      <c r="CD24" s="1">
        <v>0.33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5.5370714999999988</v>
      </c>
      <c r="CL24" s="1">
        <v>1</v>
      </c>
    </row>
    <row r="25" spans="1:90" x14ac:dyDescent="0.25">
      <c r="A25" s="1" t="s">
        <v>106</v>
      </c>
      <c r="B25" s="1">
        <v>5.4</v>
      </c>
      <c r="C25" s="1">
        <v>3</v>
      </c>
      <c r="D25" s="1">
        <v>88.33</v>
      </c>
      <c r="E25" s="1">
        <v>0.09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0.01</v>
      </c>
      <c r="P25" s="1">
        <v>0.01</v>
      </c>
      <c r="Q25" s="1">
        <v>0</v>
      </c>
      <c r="R25" s="1">
        <v>0</v>
      </c>
      <c r="S25" s="1">
        <v>0</v>
      </c>
      <c r="T25" s="1">
        <v>0</v>
      </c>
      <c r="U25" s="1">
        <v>9.33</v>
      </c>
      <c r="V25" s="1">
        <v>7.67</v>
      </c>
      <c r="W25" s="1">
        <v>82</v>
      </c>
      <c r="X25" s="1">
        <v>1</v>
      </c>
      <c r="Y25" s="1">
        <v>0.33</v>
      </c>
      <c r="Z25" s="1">
        <v>33</v>
      </c>
      <c r="AA25" s="1">
        <v>0</v>
      </c>
      <c r="AB25" s="1">
        <v>0</v>
      </c>
      <c r="AC25" s="1">
        <v>1</v>
      </c>
      <c r="AD25" s="1">
        <v>0</v>
      </c>
      <c r="AE25" s="1">
        <v>0.05</v>
      </c>
      <c r="AF25" s="1">
        <v>0</v>
      </c>
      <c r="AG25" s="1">
        <v>0</v>
      </c>
      <c r="AH25" s="1">
        <v>0</v>
      </c>
      <c r="AI25" s="1">
        <v>0</v>
      </c>
      <c r="AJ25" s="1">
        <v>0.67</v>
      </c>
      <c r="AK25" s="1">
        <v>6.67</v>
      </c>
      <c r="AL25" s="1">
        <v>17.57</v>
      </c>
      <c r="AM25" s="1">
        <v>4.7300000000000004</v>
      </c>
      <c r="AN25" s="1">
        <v>0.2</v>
      </c>
      <c r="AO25" s="1">
        <v>2.9</v>
      </c>
      <c r="AP25" s="1">
        <v>6.67</v>
      </c>
      <c r="AQ25" s="1">
        <v>6.67</v>
      </c>
      <c r="AR25" s="1">
        <v>0</v>
      </c>
      <c r="AS25" s="1">
        <v>2</v>
      </c>
      <c r="AT25" s="1">
        <v>0.67</v>
      </c>
      <c r="AU25" s="1">
        <v>1</v>
      </c>
      <c r="AV25" s="1">
        <v>0.33</v>
      </c>
      <c r="AW25" s="1">
        <v>33</v>
      </c>
      <c r="AX25" s="1">
        <v>3</v>
      </c>
      <c r="AY25" s="1">
        <v>0</v>
      </c>
      <c r="AZ25" s="1">
        <v>0</v>
      </c>
      <c r="BA25" s="1">
        <v>0.67</v>
      </c>
      <c r="BB25" s="1">
        <v>0.67</v>
      </c>
      <c r="BC25" s="1">
        <v>11.67</v>
      </c>
      <c r="BD25" s="1">
        <v>8</v>
      </c>
      <c r="BE25" s="1">
        <v>4.33</v>
      </c>
      <c r="BF25" s="1">
        <v>0.67</v>
      </c>
      <c r="BG25" s="1">
        <v>2</v>
      </c>
      <c r="BH25" s="1">
        <v>1.67</v>
      </c>
      <c r="BI25" s="1">
        <v>1.32</v>
      </c>
      <c r="BJ25" s="1">
        <v>30</v>
      </c>
      <c r="BK25" s="1">
        <v>25.67</v>
      </c>
      <c r="BL25" s="1">
        <v>86</v>
      </c>
      <c r="BM25" s="1">
        <v>20</v>
      </c>
      <c r="BN25" s="1">
        <v>16.329999999999998</v>
      </c>
      <c r="BO25" s="1">
        <v>82</v>
      </c>
      <c r="BP25" s="1">
        <v>9.33</v>
      </c>
      <c r="BQ25" s="1">
        <v>7.67</v>
      </c>
      <c r="BR25" s="1">
        <v>82</v>
      </c>
      <c r="BS25" s="1">
        <v>0.33</v>
      </c>
      <c r="BT25" s="1">
        <v>0</v>
      </c>
      <c r="BU25" s="1">
        <v>3</v>
      </c>
      <c r="BV25" s="1">
        <v>0</v>
      </c>
      <c r="BW25" s="1">
        <v>3</v>
      </c>
      <c r="BX25" s="1">
        <v>1</v>
      </c>
      <c r="BY25" s="1">
        <v>42.33</v>
      </c>
      <c r="BZ25" s="1">
        <v>3.33</v>
      </c>
      <c r="CA25" s="1">
        <v>1.33</v>
      </c>
      <c r="CB25" s="1">
        <v>1.33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4.4326658999999973</v>
      </c>
      <c r="CL25" s="1">
        <v>1</v>
      </c>
    </row>
    <row r="26" spans="1:90" x14ac:dyDescent="0.25">
      <c r="A26" s="1" t="s">
        <v>95</v>
      </c>
      <c r="B26" s="1">
        <v>5.2</v>
      </c>
      <c r="C26" s="1">
        <v>3</v>
      </c>
      <c r="D26" s="1">
        <v>44</v>
      </c>
      <c r="E26" s="1">
        <v>0.14000000000000001</v>
      </c>
      <c r="F26" s="1">
        <v>0</v>
      </c>
      <c r="G26" s="1">
        <v>0.2</v>
      </c>
      <c r="H26" s="1">
        <v>0</v>
      </c>
      <c r="I26" s="1">
        <v>0.33</v>
      </c>
      <c r="J26" s="1">
        <v>0.33</v>
      </c>
      <c r="K26" s="1">
        <v>0.33</v>
      </c>
      <c r="L26" s="1">
        <v>0</v>
      </c>
      <c r="M26" s="1">
        <v>0.33</v>
      </c>
      <c r="N26" s="1">
        <v>0</v>
      </c>
      <c r="O26" s="1">
        <v>0.15</v>
      </c>
      <c r="P26" s="1">
        <v>0.15</v>
      </c>
      <c r="Q26" s="1">
        <v>0</v>
      </c>
      <c r="R26" s="1">
        <v>0</v>
      </c>
      <c r="S26" s="1">
        <v>0</v>
      </c>
      <c r="T26" s="1">
        <v>0</v>
      </c>
      <c r="U26" s="1">
        <v>5.67</v>
      </c>
      <c r="V26" s="1">
        <v>2.67</v>
      </c>
      <c r="W26" s="1">
        <v>47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0.01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7.67</v>
      </c>
      <c r="AL26" s="1">
        <v>1.7</v>
      </c>
      <c r="AM26" s="1">
        <v>3.33</v>
      </c>
      <c r="AN26" s="1">
        <v>0.7</v>
      </c>
      <c r="AO26" s="1">
        <v>2.6</v>
      </c>
      <c r="AP26" s="1">
        <v>1.67</v>
      </c>
      <c r="AQ26" s="1">
        <v>1.67</v>
      </c>
      <c r="AR26" s="1">
        <v>0</v>
      </c>
      <c r="AS26" s="1">
        <v>1.33</v>
      </c>
      <c r="AT26" s="1">
        <v>1.67</v>
      </c>
      <c r="AU26" s="1">
        <v>0.33</v>
      </c>
      <c r="AV26" s="1">
        <v>0.33</v>
      </c>
      <c r="AW26" s="1">
        <v>100</v>
      </c>
      <c r="AX26" s="1">
        <v>2</v>
      </c>
      <c r="AY26" s="1">
        <v>0.67</v>
      </c>
      <c r="AZ26" s="1">
        <v>0</v>
      </c>
      <c r="BA26" s="1">
        <v>0</v>
      </c>
      <c r="BB26" s="1">
        <v>0.67</v>
      </c>
      <c r="BC26" s="1">
        <v>14</v>
      </c>
      <c r="BD26" s="1">
        <v>9.33</v>
      </c>
      <c r="BE26" s="1">
        <v>4.33</v>
      </c>
      <c r="BF26" s="1">
        <v>1</v>
      </c>
      <c r="BG26" s="1">
        <v>2.33</v>
      </c>
      <c r="BH26" s="1">
        <v>1</v>
      </c>
      <c r="BI26" s="1">
        <v>1.21</v>
      </c>
      <c r="BJ26" s="1">
        <v>8.33</v>
      </c>
      <c r="BK26" s="1">
        <v>4.33</v>
      </c>
      <c r="BL26" s="1">
        <v>52</v>
      </c>
      <c r="BM26" s="1">
        <v>7.33</v>
      </c>
      <c r="BN26" s="1">
        <v>3.33</v>
      </c>
      <c r="BO26" s="1">
        <v>45</v>
      </c>
      <c r="BP26" s="1">
        <v>5.67</v>
      </c>
      <c r="BQ26" s="1">
        <v>2.67</v>
      </c>
      <c r="BR26" s="1">
        <v>47</v>
      </c>
      <c r="BS26" s="1">
        <v>0.33</v>
      </c>
      <c r="BT26" s="1">
        <v>0</v>
      </c>
      <c r="BU26" s="1">
        <v>1</v>
      </c>
      <c r="BV26" s="1">
        <v>2</v>
      </c>
      <c r="BW26" s="1">
        <v>0</v>
      </c>
      <c r="BX26" s="1">
        <v>1</v>
      </c>
      <c r="BY26" s="1">
        <v>16.670000000000002</v>
      </c>
      <c r="BZ26" s="1">
        <v>1.33</v>
      </c>
      <c r="CA26" s="1">
        <v>2</v>
      </c>
      <c r="CB26" s="1">
        <v>1</v>
      </c>
      <c r="CC26" s="1">
        <v>0.33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5.5603972000000015</v>
      </c>
      <c r="CL26" s="1">
        <v>1</v>
      </c>
    </row>
    <row r="27" spans="1:90" x14ac:dyDescent="0.25">
      <c r="A27" s="1" t="s">
        <v>96</v>
      </c>
      <c r="B27" s="1">
        <v>6.1</v>
      </c>
      <c r="C27" s="1">
        <v>3</v>
      </c>
      <c r="D27" s="1">
        <v>89.67</v>
      </c>
      <c r="E27" s="1">
        <v>0.38</v>
      </c>
      <c r="F27" s="1">
        <v>0.33</v>
      </c>
      <c r="G27" s="1">
        <v>0.6</v>
      </c>
      <c r="H27" s="1">
        <v>2</v>
      </c>
      <c r="I27" s="1">
        <v>3.67</v>
      </c>
      <c r="J27" s="1">
        <v>1.67</v>
      </c>
      <c r="K27" s="1">
        <v>3.67</v>
      </c>
      <c r="L27" s="1">
        <v>0</v>
      </c>
      <c r="M27" s="1">
        <v>0.67</v>
      </c>
      <c r="N27" s="1">
        <v>1.67</v>
      </c>
      <c r="O27" s="1">
        <v>0.5</v>
      </c>
      <c r="P27" s="1">
        <v>0.5</v>
      </c>
      <c r="Q27" s="1">
        <v>0.67</v>
      </c>
      <c r="R27" s="1">
        <v>0.67</v>
      </c>
      <c r="S27" s="1">
        <v>0</v>
      </c>
      <c r="T27" s="1">
        <v>0</v>
      </c>
      <c r="U27" s="1">
        <v>10.67</v>
      </c>
      <c r="V27" s="1">
        <v>7.67</v>
      </c>
      <c r="W27" s="1">
        <v>72</v>
      </c>
      <c r="X27" s="1">
        <v>0</v>
      </c>
      <c r="Y27" s="1">
        <v>0</v>
      </c>
      <c r="AA27" s="1">
        <v>0</v>
      </c>
      <c r="AB27" s="1">
        <v>0</v>
      </c>
      <c r="AC27" s="1">
        <v>0.67</v>
      </c>
      <c r="AD27" s="1">
        <v>0</v>
      </c>
      <c r="AE27" s="1">
        <v>0.13</v>
      </c>
      <c r="AF27" s="1">
        <v>0</v>
      </c>
      <c r="AG27" s="1">
        <v>0</v>
      </c>
      <c r="AH27" s="1">
        <v>0.33</v>
      </c>
      <c r="AI27" s="1">
        <v>0</v>
      </c>
      <c r="AJ27" s="1">
        <v>0.33</v>
      </c>
      <c r="AK27" s="1">
        <v>49.67</v>
      </c>
      <c r="AL27" s="1">
        <v>11.3</v>
      </c>
      <c r="AM27" s="1">
        <v>30.27</v>
      </c>
      <c r="AN27" s="1">
        <v>2.4</v>
      </c>
      <c r="AO27" s="1">
        <v>5</v>
      </c>
      <c r="AP27" s="1">
        <v>3.33</v>
      </c>
      <c r="AQ27" s="1">
        <v>19.329999999999998</v>
      </c>
      <c r="AR27" s="1">
        <v>1</v>
      </c>
      <c r="AS27" s="1">
        <v>5.33</v>
      </c>
      <c r="AT27" s="1">
        <v>1.67</v>
      </c>
      <c r="AU27" s="1">
        <v>0.67</v>
      </c>
      <c r="AV27" s="1">
        <v>0.33</v>
      </c>
      <c r="AW27" s="1">
        <v>49</v>
      </c>
      <c r="AX27" s="1">
        <v>1.67</v>
      </c>
      <c r="AY27" s="1">
        <v>3.67</v>
      </c>
      <c r="AZ27" s="1">
        <v>0</v>
      </c>
      <c r="BA27" s="1">
        <v>0.33</v>
      </c>
      <c r="BB27" s="1">
        <v>4</v>
      </c>
      <c r="BC27" s="1">
        <v>9.67</v>
      </c>
      <c r="BD27" s="1">
        <v>5.67</v>
      </c>
      <c r="BE27" s="1">
        <v>4.67</v>
      </c>
      <c r="BF27" s="1">
        <v>2.67</v>
      </c>
      <c r="BG27" s="1">
        <v>2.33</v>
      </c>
      <c r="BH27" s="1">
        <v>0.33</v>
      </c>
      <c r="BI27" s="1">
        <v>0.92</v>
      </c>
      <c r="BJ27" s="1">
        <v>22.67</v>
      </c>
      <c r="BK27" s="1">
        <v>16.670000000000002</v>
      </c>
      <c r="BL27" s="1">
        <v>74</v>
      </c>
      <c r="BM27" s="1">
        <v>15.33</v>
      </c>
      <c r="BN27" s="1">
        <v>11</v>
      </c>
      <c r="BO27" s="1">
        <v>72</v>
      </c>
      <c r="BP27" s="1">
        <v>10.67</v>
      </c>
      <c r="BQ27" s="1">
        <v>7.67</v>
      </c>
      <c r="BR27" s="1">
        <v>72</v>
      </c>
      <c r="BS27" s="1">
        <v>0.33</v>
      </c>
      <c r="BT27" s="1">
        <v>0</v>
      </c>
      <c r="BU27" s="1">
        <v>3</v>
      </c>
      <c r="BV27" s="1">
        <v>0</v>
      </c>
      <c r="BW27" s="1">
        <v>1</v>
      </c>
      <c r="BX27" s="1">
        <v>0.33</v>
      </c>
      <c r="BY27" s="1">
        <v>37.67</v>
      </c>
      <c r="BZ27" s="1">
        <v>7</v>
      </c>
      <c r="CA27" s="1">
        <v>1</v>
      </c>
      <c r="CB27" s="1">
        <v>0.67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2.9172916000000022</v>
      </c>
      <c r="CL27" s="1">
        <v>1</v>
      </c>
    </row>
    <row r="28" spans="1:90" x14ac:dyDescent="0.25">
      <c r="A28" s="1" t="s">
        <v>101</v>
      </c>
      <c r="B28" s="1">
        <v>7.9</v>
      </c>
      <c r="C28" s="1">
        <v>3</v>
      </c>
      <c r="D28" s="1">
        <v>90</v>
      </c>
      <c r="E28" s="1">
        <v>0.12</v>
      </c>
      <c r="F28" s="1">
        <v>0</v>
      </c>
      <c r="G28" s="1">
        <v>0.1</v>
      </c>
      <c r="H28" s="1">
        <v>0</v>
      </c>
      <c r="I28" s="1">
        <v>1</v>
      </c>
      <c r="J28" s="1">
        <v>0</v>
      </c>
      <c r="K28" s="1">
        <v>0.33</v>
      </c>
      <c r="L28" s="1">
        <v>0.67</v>
      </c>
      <c r="M28" s="1">
        <v>0</v>
      </c>
      <c r="N28" s="1">
        <v>0</v>
      </c>
      <c r="O28" s="1">
        <v>0.03</v>
      </c>
      <c r="P28" s="1">
        <v>0.03</v>
      </c>
      <c r="Q28" s="1">
        <v>0</v>
      </c>
      <c r="R28" s="1">
        <v>0</v>
      </c>
      <c r="S28" s="1">
        <v>0</v>
      </c>
      <c r="T28" s="1">
        <v>0</v>
      </c>
      <c r="U28" s="1">
        <v>8.33</v>
      </c>
      <c r="V28" s="1">
        <v>4.67</v>
      </c>
      <c r="W28" s="1">
        <v>56</v>
      </c>
      <c r="X28" s="1">
        <v>1.33</v>
      </c>
      <c r="Y28" s="1">
        <v>0</v>
      </c>
      <c r="Z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0.06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14.33</v>
      </c>
      <c r="AL28" s="1">
        <v>8.6999999999999993</v>
      </c>
      <c r="AM28" s="1">
        <v>2</v>
      </c>
      <c r="AN28" s="1">
        <v>0.3</v>
      </c>
      <c r="AO28" s="1">
        <v>3.1</v>
      </c>
      <c r="AP28" s="1">
        <v>3</v>
      </c>
      <c r="AQ28" s="1">
        <v>3</v>
      </c>
      <c r="AR28" s="1">
        <v>0</v>
      </c>
      <c r="AS28" s="1">
        <v>2</v>
      </c>
      <c r="AT28" s="1">
        <v>1.67</v>
      </c>
      <c r="AU28" s="1">
        <v>0.33</v>
      </c>
      <c r="AV28" s="1">
        <v>0</v>
      </c>
      <c r="AW28" s="1">
        <v>0</v>
      </c>
      <c r="AX28" s="1">
        <v>3.33</v>
      </c>
      <c r="AY28" s="1">
        <v>0</v>
      </c>
      <c r="AZ28" s="1">
        <v>0</v>
      </c>
      <c r="BA28" s="1">
        <v>0</v>
      </c>
      <c r="BB28" s="1">
        <v>0</v>
      </c>
      <c r="BC28" s="1">
        <v>16.670000000000002</v>
      </c>
      <c r="BD28" s="1">
        <v>11</v>
      </c>
      <c r="BE28" s="1">
        <v>6.33</v>
      </c>
      <c r="BF28" s="1">
        <v>1</v>
      </c>
      <c r="BG28" s="1">
        <v>3</v>
      </c>
      <c r="BH28" s="1">
        <v>2.67</v>
      </c>
      <c r="BI28" s="1">
        <v>1.97</v>
      </c>
      <c r="BJ28" s="1">
        <v>14.33</v>
      </c>
      <c r="BK28" s="1">
        <v>8.67</v>
      </c>
      <c r="BL28" s="1">
        <v>61</v>
      </c>
      <c r="BM28" s="1">
        <v>13.33</v>
      </c>
      <c r="BN28" s="1">
        <v>7.33</v>
      </c>
      <c r="BO28" s="1">
        <v>55</v>
      </c>
      <c r="BP28" s="1">
        <v>8.33</v>
      </c>
      <c r="BQ28" s="1">
        <v>4.67</v>
      </c>
      <c r="BR28" s="1">
        <v>56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1.33</v>
      </c>
      <c r="BY28" s="1">
        <v>31.33</v>
      </c>
      <c r="BZ28" s="1">
        <v>3</v>
      </c>
      <c r="CA28" s="1">
        <v>0.67</v>
      </c>
      <c r="CB28" s="1">
        <v>1.33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4.9891907999999994</v>
      </c>
      <c r="CL28" s="1">
        <v>1</v>
      </c>
    </row>
    <row r="29" spans="1:90" x14ac:dyDescent="0.25">
      <c r="A29" s="1" t="s">
        <v>59</v>
      </c>
      <c r="B29" s="1">
        <v>6.7</v>
      </c>
      <c r="C29" s="1">
        <v>2</v>
      </c>
      <c r="D29" s="1">
        <v>70</v>
      </c>
      <c r="E29" s="1">
        <v>0.09</v>
      </c>
      <c r="F29" s="1">
        <v>0.25</v>
      </c>
      <c r="G29" s="1">
        <v>0.1</v>
      </c>
      <c r="H29" s="1">
        <v>1</v>
      </c>
      <c r="I29" s="1">
        <v>0.5</v>
      </c>
      <c r="J29" s="1">
        <v>0.5</v>
      </c>
      <c r="K29" s="1">
        <v>0.5</v>
      </c>
      <c r="L29" s="1">
        <v>0</v>
      </c>
      <c r="M29" s="1">
        <v>0</v>
      </c>
      <c r="N29" s="1">
        <v>0.5</v>
      </c>
      <c r="O29" s="1">
        <v>0.08</v>
      </c>
      <c r="P29" s="1">
        <v>0.08</v>
      </c>
      <c r="Q29" s="1">
        <v>0.5</v>
      </c>
      <c r="R29" s="1">
        <v>0.5</v>
      </c>
      <c r="S29" s="1">
        <v>0</v>
      </c>
      <c r="T29" s="1">
        <v>0.5</v>
      </c>
      <c r="U29" s="1">
        <v>4</v>
      </c>
      <c r="V29" s="1">
        <v>2</v>
      </c>
      <c r="W29" s="1">
        <v>50</v>
      </c>
      <c r="X29" s="1">
        <v>0.5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0.02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11.5</v>
      </c>
      <c r="AL29" s="1">
        <v>0.6</v>
      </c>
      <c r="AM29" s="1">
        <v>16.8</v>
      </c>
      <c r="AN29" s="1">
        <v>0.4</v>
      </c>
      <c r="AO29" s="1">
        <v>3.5</v>
      </c>
      <c r="AP29" s="1">
        <v>4.5</v>
      </c>
      <c r="AQ29" s="1">
        <v>16.5</v>
      </c>
      <c r="AR29" s="1">
        <v>0</v>
      </c>
      <c r="AS29" s="1">
        <v>4</v>
      </c>
      <c r="AT29" s="1">
        <v>2</v>
      </c>
      <c r="AU29" s="1">
        <v>0.5</v>
      </c>
      <c r="AV29" s="1">
        <v>0</v>
      </c>
      <c r="AW29" s="1">
        <v>0</v>
      </c>
      <c r="AX29" s="1">
        <v>0.5</v>
      </c>
      <c r="AY29" s="1">
        <v>0.5</v>
      </c>
      <c r="AZ29" s="1">
        <v>0</v>
      </c>
      <c r="BA29" s="1">
        <v>0</v>
      </c>
      <c r="BB29" s="1">
        <v>0.5</v>
      </c>
      <c r="BC29" s="1">
        <v>21.5</v>
      </c>
      <c r="BD29" s="1">
        <v>16</v>
      </c>
      <c r="BE29" s="1">
        <v>6</v>
      </c>
      <c r="BF29" s="1">
        <v>0</v>
      </c>
      <c r="BG29" s="1">
        <v>4.5</v>
      </c>
      <c r="BH29" s="1">
        <v>3.5</v>
      </c>
      <c r="BI29" s="1">
        <v>2.34</v>
      </c>
      <c r="BJ29" s="1">
        <v>8.5</v>
      </c>
      <c r="BK29" s="1">
        <v>4</v>
      </c>
      <c r="BL29" s="1">
        <v>47</v>
      </c>
      <c r="BM29" s="1">
        <v>7</v>
      </c>
      <c r="BN29" s="1">
        <v>3</v>
      </c>
      <c r="BO29" s="1">
        <v>43</v>
      </c>
      <c r="BP29" s="1">
        <v>4</v>
      </c>
      <c r="BQ29" s="1">
        <v>2</v>
      </c>
      <c r="BR29" s="1">
        <v>50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0</v>
      </c>
      <c r="BY29" s="1">
        <v>15.5</v>
      </c>
      <c r="BZ29" s="1">
        <v>2</v>
      </c>
      <c r="CA29" s="1">
        <v>1.5</v>
      </c>
      <c r="CB29" s="1">
        <v>0</v>
      </c>
      <c r="CC29" s="1">
        <v>0.5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6.270431799999999</v>
      </c>
      <c r="CL29" s="1">
        <v>1</v>
      </c>
    </row>
    <row r="30" spans="1:90" x14ac:dyDescent="0.25">
      <c r="A30" s="1" t="s">
        <v>64</v>
      </c>
      <c r="B30" s="1">
        <v>5.2</v>
      </c>
      <c r="C30" s="1">
        <v>2</v>
      </c>
      <c r="D30" s="1">
        <v>13</v>
      </c>
      <c r="E30" s="1">
        <v>0.42</v>
      </c>
      <c r="F30" s="1">
        <v>0.25</v>
      </c>
      <c r="G30" s="1">
        <v>0.5</v>
      </c>
      <c r="H30" s="1">
        <v>1</v>
      </c>
      <c r="I30" s="1">
        <v>1.5</v>
      </c>
      <c r="J30" s="1">
        <v>1</v>
      </c>
      <c r="K30" s="1">
        <v>1</v>
      </c>
      <c r="L30" s="1">
        <v>0.5</v>
      </c>
      <c r="M30" s="1">
        <v>1</v>
      </c>
      <c r="N30" s="1">
        <v>0</v>
      </c>
      <c r="O30" s="1">
        <v>0.46</v>
      </c>
      <c r="P30" s="1">
        <v>0.46</v>
      </c>
      <c r="Q30" s="1">
        <v>0.5</v>
      </c>
      <c r="R30" s="1">
        <v>0.5</v>
      </c>
      <c r="S30" s="1">
        <v>0</v>
      </c>
      <c r="T30" s="1">
        <v>0</v>
      </c>
      <c r="U30" s="1">
        <v>0.5</v>
      </c>
      <c r="V30" s="1">
        <v>0</v>
      </c>
      <c r="W30" s="1">
        <v>0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0.06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26.5</v>
      </c>
      <c r="AL30" s="1">
        <v>0.15</v>
      </c>
      <c r="AM30" s="1">
        <v>19.600000000000001</v>
      </c>
      <c r="AN30" s="1">
        <v>2</v>
      </c>
      <c r="AO30" s="1">
        <v>4.3</v>
      </c>
      <c r="AP30" s="1">
        <v>0</v>
      </c>
      <c r="AQ30" s="1">
        <v>12</v>
      </c>
      <c r="AR30" s="1">
        <v>1</v>
      </c>
      <c r="AS30" s="1">
        <v>4</v>
      </c>
      <c r="AT30" s="1">
        <v>0</v>
      </c>
      <c r="AU30" s="1">
        <v>0</v>
      </c>
      <c r="AV30" s="1">
        <v>0</v>
      </c>
      <c r="AX30" s="1">
        <v>0</v>
      </c>
      <c r="AY30" s="1">
        <v>0</v>
      </c>
      <c r="AZ30" s="1">
        <v>0.5</v>
      </c>
      <c r="BA30" s="1">
        <v>0</v>
      </c>
      <c r="BB30" s="1">
        <v>0.5</v>
      </c>
      <c r="BC30" s="1">
        <v>21.5</v>
      </c>
      <c r="BD30" s="1">
        <v>16</v>
      </c>
      <c r="BE30" s="1">
        <v>6</v>
      </c>
      <c r="BF30" s="1">
        <v>0</v>
      </c>
      <c r="BG30" s="1">
        <v>4.5</v>
      </c>
      <c r="BH30" s="1">
        <v>3.5</v>
      </c>
      <c r="BI30" s="1">
        <v>2.34</v>
      </c>
      <c r="BJ30" s="1">
        <v>2</v>
      </c>
      <c r="BK30" s="1">
        <v>1</v>
      </c>
      <c r="BL30" s="1">
        <v>50</v>
      </c>
      <c r="BM30" s="1">
        <v>2</v>
      </c>
      <c r="BN30" s="1">
        <v>1</v>
      </c>
      <c r="BO30" s="1">
        <v>50</v>
      </c>
      <c r="BP30" s="1">
        <v>0.5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</v>
      </c>
      <c r="BY30" s="1">
        <v>4.5</v>
      </c>
      <c r="BZ30" s="1">
        <v>1.5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5.1335611000000005</v>
      </c>
      <c r="CL30" s="1">
        <v>1</v>
      </c>
    </row>
    <row r="31" spans="1:90" x14ac:dyDescent="0.25">
      <c r="A31" s="1" t="s">
        <v>104</v>
      </c>
      <c r="B31" s="1">
        <v>6</v>
      </c>
      <c r="C31" s="1">
        <v>2</v>
      </c>
      <c r="D31" s="1">
        <v>58.5</v>
      </c>
      <c r="E31" s="1">
        <v>0.54</v>
      </c>
      <c r="F31" s="1">
        <v>0</v>
      </c>
      <c r="G31" s="1">
        <v>0.5</v>
      </c>
      <c r="H31" s="1">
        <v>0</v>
      </c>
      <c r="I31" s="1">
        <v>2.5</v>
      </c>
      <c r="J31" s="1">
        <v>1</v>
      </c>
      <c r="K31" s="1">
        <v>2.5</v>
      </c>
      <c r="L31" s="1">
        <v>0</v>
      </c>
      <c r="M31" s="1">
        <v>0.5</v>
      </c>
      <c r="N31" s="1">
        <v>1</v>
      </c>
      <c r="O31" s="1">
        <v>0.35</v>
      </c>
      <c r="P31" s="1">
        <v>0.35</v>
      </c>
      <c r="Q31" s="1">
        <v>0</v>
      </c>
      <c r="R31" s="1">
        <v>0</v>
      </c>
      <c r="S31" s="1">
        <v>0</v>
      </c>
      <c r="T31" s="1">
        <v>0</v>
      </c>
      <c r="U31" s="1">
        <v>4</v>
      </c>
      <c r="V31" s="1">
        <v>4</v>
      </c>
      <c r="W31" s="1">
        <v>100</v>
      </c>
      <c r="X31" s="1">
        <v>0.5</v>
      </c>
      <c r="Y31" s="1">
        <v>0</v>
      </c>
      <c r="Z31" s="1">
        <v>0</v>
      </c>
      <c r="AA31" s="1">
        <v>0</v>
      </c>
      <c r="AB31" s="1">
        <v>0</v>
      </c>
      <c r="AC31" s="1">
        <v>0.5</v>
      </c>
      <c r="AD31" s="1">
        <v>0</v>
      </c>
      <c r="AE31" s="1">
        <v>0.1</v>
      </c>
      <c r="AF31" s="1">
        <v>0</v>
      </c>
      <c r="AG31" s="1">
        <v>0</v>
      </c>
      <c r="AH31" s="1">
        <v>0.5</v>
      </c>
      <c r="AI31" s="1">
        <v>0</v>
      </c>
      <c r="AJ31" s="1">
        <v>0</v>
      </c>
      <c r="AK31" s="1">
        <v>41</v>
      </c>
      <c r="AL31" s="1">
        <v>6.05</v>
      </c>
      <c r="AM31" s="1">
        <v>4.5</v>
      </c>
      <c r="AN31" s="1">
        <v>1.7</v>
      </c>
      <c r="AO31" s="1">
        <v>3.8</v>
      </c>
      <c r="AP31" s="1">
        <v>1.5</v>
      </c>
      <c r="AQ31" s="1">
        <v>1.5</v>
      </c>
      <c r="AR31" s="1">
        <v>0</v>
      </c>
      <c r="AS31" s="1">
        <v>1</v>
      </c>
      <c r="AT31" s="1">
        <v>1</v>
      </c>
      <c r="AU31" s="1">
        <v>0</v>
      </c>
      <c r="AV31" s="1">
        <v>0</v>
      </c>
      <c r="AX31" s="1">
        <v>1.5</v>
      </c>
      <c r="AY31" s="1">
        <v>1</v>
      </c>
      <c r="AZ31" s="1">
        <v>0</v>
      </c>
      <c r="BA31" s="1">
        <v>0</v>
      </c>
      <c r="BB31" s="1">
        <v>1</v>
      </c>
      <c r="BC31" s="1">
        <v>11.5</v>
      </c>
      <c r="BD31" s="1">
        <v>8.5</v>
      </c>
      <c r="BE31" s="1">
        <v>5.5</v>
      </c>
      <c r="BF31" s="1">
        <v>0</v>
      </c>
      <c r="BG31" s="1">
        <v>2</v>
      </c>
      <c r="BH31" s="1">
        <v>3</v>
      </c>
      <c r="BI31" s="1">
        <v>2</v>
      </c>
      <c r="BJ31" s="1">
        <v>11.5</v>
      </c>
      <c r="BK31" s="1">
        <v>9</v>
      </c>
      <c r="BL31" s="1">
        <v>78</v>
      </c>
      <c r="BM31" s="1">
        <v>7.5</v>
      </c>
      <c r="BN31" s="1">
        <v>6</v>
      </c>
      <c r="BO31" s="1">
        <v>80</v>
      </c>
      <c r="BP31" s="1">
        <v>4</v>
      </c>
      <c r="BQ31" s="1">
        <v>4</v>
      </c>
      <c r="BR31" s="1">
        <v>100</v>
      </c>
      <c r="BS31" s="1">
        <v>0</v>
      </c>
      <c r="BT31" s="1">
        <v>0</v>
      </c>
      <c r="BU31" s="1">
        <v>1</v>
      </c>
      <c r="BV31" s="1">
        <v>1</v>
      </c>
      <c r="BW31" s="1">
        <v>0</v>
      </c>
      <c r="BX31" s="1">
        <v>0.5</v>
      </c>
      <c r="BY31" s="1">
        <v>21</v>
      </c>
      <c r="BZ31" s="1">
        <v>4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3.8675193999999991</v>
      </c>
      <c r="CL31" s="1">
        <v>1</v>
      </c>
    </row>
    <row r="32" spans="1:90" x14ac:dyDescent="0.25">
      <c r="A32" s="1" t="s">
        <v>70</v>
      </c>
      <c r="B32" s="1">
        <v>6.2</v>
      </c>
      <c r="C32" s="1">
        <v>2</v>
      </c>
      <c r="D32" s="1">
        <v>90</v>
      </c>
      <c r="E32" s="1">
        <v>0.3</v>
      </c>
      <c r="F32" s="1">
        <v>0</v>
      </c>
      <c r="G32" s="1">
        <v>0.4</v>
      </c>
      <c r="H32" s="1">
        <v>0</v>
      </c>
      <c r="I32" s="1">
        <v>3</v>
      </c>
      <c r="J32" s="1">
        <v>1</v>
      </c>
      <c r="K32" s="1">
        <v>1</v>
      </c>
      <c r="L32" s="1">
        <v>2</v>
      </c>
      <c r="M32" s="1">
        <v>0.5</v>
      </c>
      <c r="N32" s="1">
        <v>0</v>
      </c>
      <c r="O32" s="1">
        <v>0.33</v>
      </c>
      <c r="P32" s="1">
        <v>0.33</v>
      </c>
      <c r="Q32" s="1">
        <v>0</v>
      </c>
      <c r="R32" s="1">
        <v>0</v>
      </c>
      <c r="S32" s="1">
        <v>0</v>
      </c>
      <c r="T32" s="1">
        <v>0</v>
      </c>
      <c r="U32" s="1">
        <v>17</v>
      </c>
      <c r="V32" s="1">
        <v>12</v>
      </c>
      <c r="W32" s="1">
        <v>71</v>
      </c>
      <c r="X32" s="1">
        <v>2</v>
      </c>
      <c r="Y32" s="1">
        <v>0.5</v>
      </c>
      <c r="Z32" s="1">
        <v>25</v>
      </c>
      <c r="AA32" s="1">
        <v>0</v>
      </c>
      <c r="AB32" s="1">
        <v>0</v>
      </c>
      <c r="AC32" s="1">
        <v>1</v>
      </c>
      <c r="AD32" s="1">
        <v>0</v>
      </c>
      <c r="AE32" s="1">
        <v>0.1</v>
      </c>
      <c r="AF32" s="1">
        <v>0</v>
      </c>
      <c r="AG32" s="1">
        <v>0</v>
      </c>
      <c r="AH32" s="1">
        <v>0</v>
      </c>
      <c r="AI32" s="1">
        <v>0</v>
      </c>
      <c r="AJ32" s="1">
        <v>0.5</v>
      </c>
      <c r="AK32" s="1">
        <v>30.5</v>
      </c>
      <c r="AL32" s="1">
        <v>18.2</v>
      </c>
      <c r="AM32" s="1">
        <v>10</v>
      </c>
      <c r="AN32" s="1">
        <v>1.6</v>
      </c>
      <c r="AO32" s="1">
        <v>4.5</v>
      </c>
      <c r="AP32" s="1">
        <v>5</v>
      </c>
      <c r="AQ32" s="1">
        <v>5</v>
      </c>
      <c r="AR32" s="1">
        <v>0</v>
      </c>
      <c r="AS32" s="1">
        <v>2</v>
      </c>
      <c r="AT32" s="1">
        <v>0.5</v>
      </c>
      <c r="AU32" s="1">
        <v>0</v>
      </c>
      <c r="AV32" s="1">
        <v>0</v>
      </c>
      <c r="AX32" s="1">
        <v>2.5</v>
      </c>
      <c r="AY32" s="1">
        <v>1.5</v>
      </c>
      <c r="AZ32" s="1">
        <v>0</v>
      </c>
      <c r="BA32" s="1">
        <v>0.5</v>
      </c>
      <c r="BB32" s="1">
        <v>2</v>
      </c>
      <c r="BC32" s="1">
        <v>14.5</v>
      </c>
      <c r="BD32" s="1">
        <v>9.5</v>
      </c>
      <c r="BE32" s="1">
        <v>3.5</v>
      </c>
      <c r="BF32" s="1">
        <v>0.5</v>
      </c>
      <c r="BG32" s="1">
        <v>0.5</v>
      </c>
      <c r="BH32" s="1">
        <v>1.5</v>
      </c>
      <c r="BI32" s="1">
        <v>1.1299999999999999</v>
      </c>
      <c r="BJ32" s="1">
        <v>36.5</v>
      </c>
      <c r="BK32" s="1">
        <v>28</v>
      </c>
      <c r="BL32" s="1">
        <v>77</v>
      </c>
      <c r="BM32" s="1">
        <v>27.5</v>
      </c>
      <c r="BN32" s="1">
        <v>18.5</v>
      </c>
      <c r="BO32" s="1">
        <v>67</v>
      </c>
      <c r="BP32" s="1">
        <v>17</v>
      </c>
      <c r="BQ32" s="1">
        <v>12</v>
      </c>
      <c r="BR32" s="1">
        <v>71</v>
      </c>
      <c r="BS32" s="1">
        <v>0.5</v>
      </c>
      <c r="BT32" s="1">
        <v>0</v>
      </c>
      <c r="BU32" s="1">
        <v>2</v>
      </c>
      <c r="BV32" s="1">
        <v>0</v>
      </c>
      <c r="BW32" s="1">
        <v>0</v>
      </c>
      <c r="BX32" s="1">
        <v>0.5</v>
      </c>
      <c r="BY32" s="1">
        <v>50</v>
      </c>
      <c r="BZ32" s="1">
        <v>5</v>
      </c>
      <c r="CA32" s="1">
        <v>4.5</v>
      </c>
      <c r="CB32" s="1">
        <v>1.5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6.7158783</v>
      </c>
      <c r="CL32" s="1">
        <v>1</v>
      </c>
    </row>
    <row r="33" spans="1:90" x14ac:dyDescent="0.25">
      <c r="A33" s="1" t="s">
        <v>75</v>
      </c>
      <c r="B33" s="1">
        <v>7.6</v>
      </c>
      <c r="C33" s="1">
        <v>1</v>
      </c>
      <c r="D33" s="1">
        <v>45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</v>
      </c>
      <c r="V33" s="1">
        <v>3</v>
      </c>
      <c r="W33" s="1">
        <v>100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2</v>
      </c>
      <c r="AL33" s="1">
        <v>3.8</v>
      </c>
      <c r="AM33" s="1">
        <v>1.4</v>
      </c>
      <c r="AN33" s="1">
        <v>0</v>
      </c>
      <c r="AO33" s="1">
        <v>2</v>
      </c>
      <c r="AP33" s="1">
        <v>2</v>
      </c>
      <c r="AQ33" s="1">
        <v>2</v>
      </c>
      <c r="AR33" s="1">
        <v>0</v>
      </c>
      <c r="AS33" s="1">
        <v>1</v>
      </c>
      <c r="AT33" s="1">
        <v>2</v>
      </c>
      <c r="AU33" s="1">
        <v>0</v>
      </c>
      <c r="AV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20</v>
      </c>
      <c r="BD33" s="1">
        <v>15</v>
      </c>
      <c r="BE33" s="1">
        <v>7</v>
      </c>
      <c r="BF33" s="1">
        <v>0</v>
      </c>
      <c r="BG33" s="1">
        <v>4</v>
      </c>
      <c r="BH33" s="1">
        <v>3</v>
      </c>
      <c r="BI33" s="1">
        <v>2.6</v>
      </c>
      <c r="BJ33" s="1">
        <v>8</v>
      </c>
      <c r="BK33" s="1">
        <v>6</v>
      </c>
      <c r="BL33" s="1">
        <v>75</v>
      </c>
      <c r="BM33" s="1">
        <v>6</v>
      </c>
      <c r="BN33" s="1">
        <v>4</v>
      </c>
      <c r="BO33" s="1">
        <v>67</v>
      </c>
      <c r="BP33" s="1">
        <v>3</v>
      </c>
      <c r="BQ33" s="1">
        <v>3</v>
      </c>
      <c r="BR33" s="1">
        <v>100</v>
      </c>
      <c r="BS33" s="1">
        <v>1</v>
      </c>
      <c r="BT33" s="1">
        <v>1</v>
      </c>
      <c r="BU33" s="1">
        <v>0</v>
      </c>
      <c r="BV33" s="1">
        <v>1</v>
      </c>
      <c r="BW33" s="1">
        <v>0</v>
      </c>
      <c r="BX33" s="1">
        <v>1</v>
      </c>
      <c r="BY33" s="1">
        <v>15</v>
      </c>
      <c r="BZ33" s="1">
        <v>1</v>
      </c>
      <c r="CA33" s="1">
        <v>1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3.9212479999999976</v>
      </c>
      <c r="CL33" s="1">
        <v>1</v>
      </c>
    </row>
    <row r="34" spans="1:90" x14ac:dyDescent="0.25">
      <c r="A34" s="1" t="s">
        <v>76</v>
      </c>
      <c r="B34" s="1">
        <v>11.5</v>
      </c>
      <c r="C34" s="1">
        <v>1</v>
      </c>
      <c r="D34" s="1">
        <v>8</v>
      </c>
      <c r="E34" s="1">
        <v>0.02</v>
      </c>
      <c r="F34" s="1">
        <v>0</v>
      </c>
      <c r="G34" s="1">
        <v>0.1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0.01</v>
      </c>
      <c r="P34" s="1">
        <v>0.01</v>
      </c>
      <c r="Q34" s="1">
        <v>0</v>
      </c>
      <c r="R34" s="1">
        <v>0</v>
      </c>
      <c r="S34" s="1">
        <v>0</v>
      </c>
      <c r="T34" s="1">
        <v>0</v>
      </c>
      <c r="U34" s="1">
        <v>2</v>
      </c>
      <c r="V34" s="1">
        <v>2</v>
      </c>
      <c r="W34" s="1">
        <v>100</v>
      </c>
      <c r="X34" s="1">
        <v>0</v>
      </c>
      <c r="Y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0.04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4</v>
      </c>
      <c r="AL34" s="1">
        <v>10.5</v>
      </c>
      <c r="AM34" s="1">
        <v>3</v>
      </c>
      <c r="AN34" s="1">
        <v>0.2</v>
      </c>
      <c r="AO34" s="1">
        <v>1.5</v>
      </c>
      <c r="AP34" s="1">
        <v>4</v>
      </c>
      <c r="AQ34" s="1">
        <v>4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3</v>
      </c>
      <c r="BD34" s="1">
        <v>1</v>
      </c>
      <c r="BE34" s="1">
        <v>2</v>
      </c>
      <c r="BF34" s="1">
        <v>0</v>
      </c>
      <c r="BG34" s="1">
        <v>0</v>
      </c>
      <c r="BH34" s="1">
        <v>1</v>
      </c>
      <c r="BI34" s="1">
        <v>0.61</v>
      </c>
      <c r="BJ34" s="1">
        <v>2</v>
      </c>
      <c r="BK34" s="1">
        <v>2</v>
      </c>
      <c r="BL34" s="1">
        <v>100</v>
      </c>
      <c r="BM34" s="1">
        <v>2</v>
      </c>
      <c r="BN34" s="1">
        <v>2</v>
      </c>
      <c r="BO34" s="1">
        <v>100</v>
      </c>
      <c r="BP34" s="1">
        <v>2</v>
      </c>
      <c r="BQ34" s="1">
        <v>2</v>
      </c>
      <c r="BR34" s="1">
        <v>100</v>
      </c>
      <c r="BS34" s="1">
        <v>0</v>
      </c>
      <c r="BT34" s="1">
        <v>0</v>
      </c>
      <c r="BU34" s="1">
        <v>0</v>
      </c>
      <c r="BV34" s="1">
        <v>1</v>
      </c>
      <c r="BW34" s="1">
        <v>0</v>
      </c>
      <c r="BX34" s="1">
        <v>1</v>
      </c>
      <c r="BY34" s="1">
        <v>5</v>
      </c>
      <c r="BZ34" s="1">
        <v>2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3.7652613000000001</v>
      </c>
      <c r="CL34" s="1">
        <v>1</v>
      </c>
    </row>
    <row r="35" spans="1:90" x14ac:dyDescent="0.25">
      <c r="A35" s="1" t="s">
        <v>85</v>
      </c>
      <c r="B35" s="1">
        <v>4.9000000000000004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1</v>
      </c>
      <c r="W35" s="1">
        <v>100</v>
      </c>
      <c r="X35" s="1">
        <v>0</v>
      </c>
      <c r="Y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0.3</v>
      </c>
      <c r="AM35" s="1">
        <v>1</v>
      </c>
      <c r="AN35" s="1">
        <v>0</v>
      </c>
      <c r="AO35" s="1">
        <v>2</v>
      </c>
      <c r="AP35" s="1">
        <v>3</v>
      </c>
      <c r="AQ35" s="1">
        <v>3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19</v>
      </c>
      <c r="BD35" s="1">
        <v>17</v>
      </c>
      <c r="BE35" s="1">
        <v>7</v>
      </c>
      <c r="BF35" s="1">
        <v>1</v>
      </c>
      <c r="BG35" s="1">
        <v>7</v>
      </c>
      <c r="BH35" s="1">
        <v>3</v>
      </c>
      <c r="BI35" s="1">
        <v>2.4500000000000002</v>
      </c>
      <c r="BJ35" s="1">
        <v>2</v>
      </c>
      <c r="BK35" s="1">
        <v>2</v>
      </c>
      <c r="BL35" s="1">
        <v>100</v>
      </c>
      <c r="BM35" s="1">
        <v>2</v>
      </c>
      <c r="BN35" s="1">
        <v>2</v>
      </c>
      <c r="BO35" s="1">
        <v>100</v>
      </c>
      <c r="BP35" s="1">
        <v>1</v>
      </c>
      <c r="BQ35" s="1">
        <v>1</v>
      </c>
      <c r="BR35" s="1">
        <v>100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1</v>
      </c>
      <c r="BY35" s="1">
        <v>5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4.4430485000000015</v>
      </c>
      <c r="CL35" s="1">
        <v>1</v>
      </c>
    </row>
    <row r="36" spans="1:90" x14ac:dyDescent="0.25">
      <c r="A36" s="1" t="s">
        <v>69</v>
      </c>
      <c r="B36" s="1">
        <v>5.2</v>
      </c>
      <c r="C36" s="1">
        <v>2</v>
      </c>
      <c r="D36" s="1">
        <v>20</v>
      </c>
      <c r="E36" s="1">
        <v>0.17</v>
      </c>
      <c r="F36" s="1">
        <v>0.25</v>
      </c>
      <c r="G36" s="1">
        <v>0.2</v>
      </c>
      <c r="H36" s="1">
        <v>1</v>
      </c>
      <c r="I36" s="1">
        <v>0.5</v>
      </c>
      <c r="J36" s="1">
        <v>0</v>
      </c>
      <c r="K36" s="1">
        <v>0.5</v>
      </c>
      <c r="L36" s="1">
        <v>0</v>
      </c>
      <c r="M36" s="1">
        <v>0</v>
      </c>
      <c r="N36" s="1">
        <v>0.5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1.5</v>
      </c>
      <c r="V36" s="1">
        <v>1.5</v>
      </c>
      <c r="W36" s="1">
        <v>100</v>
      </c>
      <c r="X36" s="1">
        <v>0.5</v>
      </c>
      <c r="Y36" s="1">
        <v>0</v>
      </c>
      <c r="Z36" s="1">
        <v>0</v>
      </c>
      <c r="AA36" s="1">
        <v>0</v>
      </c>
      <c r="AB36" s="1">
        <v>0</v>
      </c>
      <c r="AC36" s="1">
        <v>0.5</v>
      </c>
      <c r="AD36" s="1">
        <v>0.5</v>
      </c>
      <c r="AE36" s="1">
        <v>0.21</v>
      </c>
      <c r="AF36" s="1">
        <v>0.5</v>
      </c>
      <c r="AG36" s="1">
        <v>0</v>
      </c>
      <c r="AH36" s="1">
        <v>0</v>
      </c>
      <c r="AI36" s="1">
        <v>0</v>
      </c>
      <c r="AJ36" s="1">
        <v>0</v>
      </c>
      <c r="AK36" s="1">
        <v>3</v>
      </c>
      <c r="AL36" s="1">
        <v>5.4</v>
      </c>
      <c r="AM36" s="1">
        <v>8.6999999999999993</v>
      </c>
      <c r="AN36" s="1">
        <v>0.7</v>
      </c>
      <c r="AO36" s="1">
        <v>2.6</v>
      </c>
      <c r="AP36" s="1">
        <v>3</v>
      </c>
      <c r="AQ36" s="1">
        <v>7.5</v>
      </c>
      <c r="AR36" s="1">
        <v>0</v>
      </c>
      <c r="AS36" s="1">
        <v>2.5</v>
      </c>
      <c r="AT36" s="1">
        <v>0</v>
      </c>
      <c r="AU36" s="1">
        <v>0.5</v>
      </c>
      <c r="AV36" s="1">
        <v>0.5</v>
      </c>
      <c r="AW36" s="1">
        <v>100</v>
      </c>
      <c r="AX36" s="1">
        <v>0</v>
      </c>
      <c r="AY36" s="1">
        <v>0.5</v>
      </c>
      <c r="AZ36" s="1">
        <v>0</v>
      </c>
      <c r="BA36" s="1">
        <v>0</v>
      </c>
      <c r="BB36" s="1">
        <v>0.5</v>
      </c>
      <c r="BC36" s="1">
        <v>21.5</v>
      </c>
      <c r="BD36" s="1">
        <v>16</v>
      </c>
      <c r="BE36" s="1">
        <v>6</v>
      </c>
      <c r="BF36" s="1">
        <v>0</v>
      </c>
      <c r="BG36" s="1">
        <v>4.5</v>
      </c>
      <c r="BH36" s="1">
        <v>3.5</v>
      </c>
      <c r="BI36" s="1">
        <v>2.34</v>
      </c>
      <c r="BJ36" s="1">
        <v>4.5</v>
      </c>
      <c r="BK36" s="1">
        <v>3</v>
      </c>
      <c r="BL36" s="1">
        <v>67</v>
      </c>
      <c r="BM36" s="1">
        <v>3</v>
      </c>
      <c r="BN36" s="1">
        <v>2</v>
      </c>
      <c r="BO36" s="1">
        <v>67</v>
      </c>
      <c r="BP36" s="1">
        <v>1.5</v>
      </c>
      <c r="BQ36" s="1">
        <v>1.5</v>
      </c>
      <c r="BR36" s="1">
        <v>100</v>
      </c>
      <c r="BS36" s="1">
        <v>0</v>
      </c>
      <c r="BT36" s="1">
        <v>0</v>
      </c>
      <c r="BU36" s="1">
        <v>0</v>
      </c>
      <c r="BV36" s="1">
        <v>2</v>
      </c>
      <c r="BW36" s="1">
        <v>0</v>
      </c>
      <c r="BX36" s="1">
        <v>0</v>
      </c>
      <c r="BY36" s="1">
        <v>9.5</v>
      </c>
      <c r="BZ36" s="1">
        <v>1</v>
      </c>
      <c r="CA36" s="1">
        <v>0.5</v>
      </c>
      <c r="CB36" s="1">
        <v>0.5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5.2583636000000009</v>
      </c>
      <c r="CL36" s="1">
        <v>0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413F-F29A-45EF-BAF2-D47A6A4C0061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60</v>
      </c>
      <c r="B2" s="1">
        <v>7.2</v>
      </c>
      <c r="C2" s="1">
        <v>3</v>
      </c>
      <c r="D2" s="1">
        <v>90</v>
      </c>
      <c r="E2" s="1">
        <v>0.39</v>
      </c>
      <c r="F2" s="1">
        <v>0.25</v>
      </c>
      <c r="G2" s="1">
        <v>0.6</v>
      </c>
      <c r="H2" s="1">
        <v>1</v>
      </c>
      <c r="I2" s="1">
        <v>2.67</v>
      </c>
      <c r="J2" s="1">
        <v>1</v>
      </c>
      <c r="K2" s="1">
        <v>2.33</v>
      </c>
      <c r="L2" s="1">
        <v>0.33</v>
      </c>
      <c r="M2" s="1">
        <v>0.67</v>
      </c>
      <c r="N2" s="1">
        <v>1</v>
      </c>
      <c r="O2" s="1">
        <v>0.23</v>
      </c>
      <c r="P2" s="1">
        <v>0.48</v>
      </c>
      <c r="Q2" s="1">
        <v>0.33</v>
      </c>
      <c r="R2" s="1">
        <v>0.33</v>
      </c>
      <c r="S2" s="1">
        <v>0</v>
      </c>
      <c r="T2" s="1">
        <v>0</v>
      </c>
      <c r="U2" s="1">
        <v>4.67</v>
      </c>
      <c r="V2" s="1">
        <v>3.67</v>
      </c>
      <c r="W2" s="1">
        <v>79</v>
      </c>
      <c r="X2" s="1">
        <v>0.33</v>
      </c>
      <c r="Y2" s="1">
        <v>0</v>
      </c>
      <c r="Z2" s="1">
        <v>0</v>
      </c>
      <c r="AA2" s="1">
        <v>0</v>
      </c>
      <c r="AB2" s="1">
        <v>0</v>
      </c>
      <c r="AC2" s="1">
        <v>1.33</v>
      </c>
      <c r="AD2" s="1">
        <v>0</v>
      </c>
      <c r="AE2" s="1">
        <v>0.12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32.67</v>
      </c>
      <c r="AL2" s="1">
        <v>15.17</v>
      </c>
      <c r="AM2" s="1">
        <v>16.53</v>
      </c>
      <c r="AN2" s="1">
        <v>2.2999999999999998</v>
      </c>
      <c r="AO2" s="1">
        <v>5.0999999999999996</v>
      </c>
      <c r="AP2" s="1">
        <v>1.67</v>
      </c>
      <c r="AQ2" s="1">
        <v>9.67</v>
      </c>
      <c r="AR2" s="1">
        <v>1</v>
      </c>
      <c r="AS2" s="1">
        <v>4</v>
      </c>
      <c r="AT2" s="1">
        <v>2</v>
      </c>
      <c r="AU2" s="1">
        <v>0.33</v>
      </c>
      <c r="AV2" s="1">
        <v>0.33</v>
      </c>
      <c r="AW2" s="1">
        <v>100</v>
      </c>
      <c r="AX2" s="1">
        <v>1.33</v>
      </c>
      <c r="AY2" s="1">
        <v>0.67</v>
      </c>
      <c r="AZ2" s="1">
        <v>0.33</v>
      </c>
      <c r="BA2" s="1">
        <v>0</v>
      </c>
      <c r="BB2" s="1">
        <v>1</v>
      </c>
      <c r="BC2" s="1">
        <v>16.670000000000002</v>
      </c>
      <c r="BD2" s="1">
        <v>10</v>
      </c>
      <c r="BE2" s="1">
        <v>5.33</v>
      </c>
      <c r="BF2" s="1">
        <v>1</v>
      </c>
      <c r="BG2" s="1">
        <v>1.67</v>
      </c>
      <c r="BH2" s="1">
        <v>3</v>
      </c>
      <c r="BI2" s="1">
        <v>1.93</v>
      </c>
      <c r="BJ2" s="1">
        <v>9.67</v>
      </c>
      <c r="BK2" s="1">
        <v>7.67</v>
      </c>
      <c r="BL2" s="1">
        <v>79</v>
      </c>
      <c r="BM2" s="1">
        <v>7.67</v>
      </c>
      <c r="BN2" s="1">
        <v>6</v>
      </c>
      <c r="BO2" s="1">
        <v>78</v>
      </c>
      <c r="BP2" s="1">
        <v>4.67</v>
      </c>
      <c r="BQ2" s="1">
        <v>3.67</v>
      </c>
      <c r="BR2" s="1">
        <v>79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1.33</v>
      </c>
      <c r="BY2" s="1">
        <v>21.33</v>
      </c>
      <c r="BZ2" s="1">
        <v>5.67</v>
      </c>
      <c r="CA2" s="1">
        <v>0</v>
      </c>
      <c r="CB2" s="1">
        <v>1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0.33</v>
      </c>
      <c r="CJ2" s="1">
        <v>0.33</v>
      </c>
      <c r="CK2" s="1">
        <f t="shared" ref="CK2:CK36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3.2227952999999987</v>
      </c>
      <c r="CL2" s="1">
        <v>9</v>
      </c>
    </row>
    <row r="3" spans="1:90" x14ac:dyDescent="0.25">
      <c r="A3" s="1" t="s">
        <v>71</v>
      </c>
      <c r="B3" s="1">
        <v>7.4</v>
      </c>
      <c r="C3" s="1">
        <v>2</v>
      </c>
      <c r="D3" s="1">
        <v>90</v>
      </c>
      <c r="E3" s="1">
        <v>0.45</v>
      </c>
      <c r="F3" s="1">
        <v>1</v>
      </c>
      <c r="G3" s="1">
        <v>0.2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0.02</v>
      </c>
      <c r="P3" s="1">
        <v>0.02</v>
      </c>
      <c r="Q3" s="1">
        <v>0</v>
      </c>
      <c r="R3" s="1">
        <v>0</v>
      </c>
      <c r="S3" s="1">
        <v>0</v>
      </c>
      <c r="T3" s="1">
        <v>0</v>
      </c>
      <c r="U3" s="1">
        <v>8</v>
      </c>
      <c r="V3" s="1">
        <v>4</v>
      </c>
      <c r="W3" s="1">
        <v>50</v>
      </c>
      <c r="X3" s="1">
        <v>0.5</v>
      </c>
      <c r="Y3" s="1">
        <v>0</v>
      </c>
      <c r="Z3" s="1">
        <v>0</v>
      </c>
      <c r="AA3" s="1">
        <v>0</v>
      </c>
      <c r="AB3" s="1">
        <v>0</v>
      </c>
      <c r="AC3" s="1">
        <v>0.5</v>
      </c>
      <c r="AD3" s="1">
        <v>0.5</v>
      </c>
      <c r="AE3" s="1">
        <v>0.22</v>
      </c>
      <c r="AF3" s="1">
        <v>0.5</v>
      </c>
      <c r="AG3" s="1">
        <v>0</v>
      </c>
      <c r="AH3" s="1">
        <v>0.5</v>
      </c>
      <c r="AI3" s="1">
        <v>0</v>
      </c>
      <c r="AJ3" s="1">
        <v>0</v>
      </c>
      <c r="AK3" s="1">
        <v>8.5</v>
      </c>
      <c r="AL3" s="1">
        <v>6.3</v>
      </c>
      <c r="AM3" s="1">
        <v>11.8</v>
      </c>
      <c r="AN3" s="1">
        <v>0.7</v>
      </c>
      <c r="AO3" s="1">
        <v>3.4</v>
      </c>
      <c r="AP3" s="1">
        <v>4</v>
      </c>
      <c r="AQ3" s="1">
        <v>8.5</v>
      </c>
      <c r="AR3" s="1">
        <v>0</v>
      </c>
      <c r="AS3" s="1">
        <v>3</v>
      </c>
      <c r="AT3" s="1">
        <v>3.5</v>
      </c>
      <c r="AU3" s="1">
        <v>0.5</v>
      </c>
      <c r="AV3" s="1">
        <v>0</v>
      </c>
      <c r="AW3" s="1">
        <v>0</v>
      </c>
      <c r="AX3" s="1">
        <v>2</v>
      </c>
      <c r="AY3" s="1">
        <v>0</v>
      </c>
      <c r="AZ3" s="1">
        <v>0.5</v>
      </c>
      <c r="BA3" s="1">
        <v>0.5</v>
      </c>
      <c r="BB3" s="1">
        <v>1</v>
      </c>
      <c r="BC3" s="1">
        <v>16.5</v>
      </c>
      <c r="BD3" s="1">
        <v>11</v>
      </c>
      <c r="BE3" s="1">
        <v>7</v>
      </c>
      <c r="BF3" s="1">
        <v>0.5</v>
      </c>
      <c r="BG3" s="1">
        <v>3</v>
      </c>
      <c r="BH3" s="1">
        <v>5.5</v>
      </c>
      <c r="BI3" s="1">
        <v>2.87</v>
      </c>
      <c r="BJ3" s="1">
        <v>17.5</v>
      </c>
      <c r="BK3" s="1">
        <v>11</v>
      </c>
      <c r="BL3" s="1">
        <v>63</v>
      </c>
      <c r="BM3" s="1">
        <v>13.5</v>
      </c>
      <c r="BN3" s="1">
        <v>7</v>
      </c>
      <c r="BO3" s="1">
        <v>52</v>
      </c>
      <c r="BP3" s="1">
        <v>8</v>
      </c>
      <c r="BQ3" s="1">
        <v>4</v>
      </c>
      <c r="BR3" s="1">
        <v>50</v>
      </c>
      <c r="BS3" s="1">
        <v>0</v>
      </c>
      <c r="BT3" s="1">
        <v>0</v>
      </c>
      <c r="BU3" s="1">
        <v>2</v>
      </c>
      <c r="BV3" s="1">
        <v>0</v>
      </c>
      <c r="BW3" s="1">
        <v>0</v>
      </c>
      <c r="BX3" s="1">
        <v>0</v>
      </c>
      <c r="BY3" s="1">
        <v>29</v>
      </c>
      <c r="BZ3" s="1">
        <v>2</v>
      </c>
      <c r="CA3" s="1">
        <v>1</v>
      </c>
      <c r="CB3" s="1">
        <v>0.5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1.2481952000000009</v>
      </c>
      <c r="CL3" s="1">
        <v>9</v>
      </c>
    </row>
    <row r="4" spans="1:90" x14ac:dyDescent="0.25">
      <c r="A4" s="1" t="s">
        <v>73</v>
      </c>
      <c r="B4" s="1">
        <v>6.5</v>
      </c>
      <c r="C4" s="1">
        <v>3</v>
      </c>
      <c r="D4" s="1">
        <v>56.33</v>
      </c>
      <c r="E4" s="1">
        <v>0.46</v>
      </c>
      <c r="F4" s="1">
        <v>1</v>
      </c>
      <c r="G4" s="1">
        <v>0.5</v>
      </c>
      <c r="H4" s="1">
        <v>1</v>
      </c>
      <c r="I4" s="1">
        <v>2.33</v>
      </c>
      <c r="J4" s="1">
        <v>0.67</v>
      </c>
      <c r="K4" s="1">
        <v>1.67</v>
      </c>
      <c r="L4" s="1">
        <v>0.67</v>
      </c>
      <c r="M4" s="1">
        <v>0.67</v>
      </c>
      <c r="N4" s="1">
        <v>0</v>
      </c>
      <c r="O4" s="1">
        <v>0.32</v>
      </c>
      <c r="P4" s="1">
        <v>0.32</v>
      </c>
      <c r="Q4" s="1">
        <v>0.33</v>
      </c>
      <c r="R4" s="1">
        <v>0.33</v>
      </c>
      <c r="S4" s="1">
        <v>0</v>
      </c>
      <c r="T4" s="1">
        <v>0</v>
      </c>
      <c r="U4" s="1">
        <v>7.67</v>
      </c>
      <c r="V4" s="1">
        <v>5.33</v>
      </c>
      <c r="W4" s="1">
        <v>69</v>
      </c>
      <c r="X4" s="1">
        <v>0.33</v>
      </c>
      <c r="Y4" s="1">
        <v>0</v>
      </c>
      <c r="Z4" s="1">
        <v>0</v>
      </c>
      <c r="AA4" s="1">
        <v>0</v>
      </c>
      <c r="AB4" s="1">
        <v>0</v>
      </c>
      <c r="AC4" s="1">
        <v>0.33</v>
      </c>
      <c r="AD4" s="1">
        <v>0.33</v>
      </c>
      <c r="AE4" s="1">
        <v>0.19</v>
      </c>
      <c r="AF4" s="1">
        <v>0</v>
      </c>
      <c r="AG4" s="1">
        <v>0</v>
      </c>
      <c r="AH4" s="1">
        <v>0.33</v>
      </c>
      <c r="AI4" s="1">
        <v>0</v>
      </c>
      <c r="AJ4" s="1">
        <v>0.33</v>
      </c>
      <c r="AK4" s="1">
        <v>23.33</v>
      </c>
      <c r="AL4" s="1">
        <v>8.73</v>
      </c>
      <c r="AM4" s="1">
        <v>13.53</v>
      </c>
      <c r="AN4" s="1">
        <v>1.8</v>
      </c>
      <c r="AO4" s="1">
        <v>4</v>
      </c>
      <c r="AP4" s="1">
        <v>0.67</v>
      </c>
      <c r="AQ4" s="1">
        <v>8.67</v>
      </c>
      <c r="AR4" s="1">
        <v>1</v>
      </c>
      <c r="AS4" s="1">
        <v>3.67</v>
      </c>
      <c r="AT4" s="1">
        <v>1</v>
      </c>
      <c r="AU4" s="1">
        <v>0</v>
      </c>
      <c r="AV4" s="1">
        <v>0</v>
      </c>
      <c r="AX4" s="1">
        <v>1.33</v>
      </c>
      <c r="AY4" s="1">
        <v>0.33</v>
      </c>
      <c r="AZ4" s="1">
        <v>0.67</v>
      </c>
      <c r="BA4" s="1">
        <v>0</v>
      </c>
      <c r="BB4" s="1">
        <v>1</v>
      </c>
      <c r="BC4" s="1">
        <v>11.33</v>
      </c>
      <c r="BD4" s="1">
        <v>7.33</v>
      </c>
      <c r="BE4" s="1">
        <v>5</v>
      </c>
      <c r="BF4" s="1">
        <v>0.67</v>
      </c>
      <c r="BG4" s="1">
        <v>2</v>
      </c>
      <c r="BH4" s="1">
        <v>2</v>
      </c>
      <c r="BI4" s="1">
        <v>1.5</v>
      </c>
      <c r="BJ4" s="1">
        <v>15</v>
      </c>
      <c r="BK4" s="1">
        <v>12</v>
      </c>
      <c r="BL4" s="1">
        <v>80</v>
      </c>
      <c r="BM4" s="1">
        <v>12</v>
      </c>
      <c r="BN4" s="1">
        <v>8.67</v>
      </c>
      <c r="BO4" s="1">
        <v>72</v>
      </c>
      <c r="BP4" s="1">
        <v>7.67</v>
      </c>
      <c r="BQ4" s="1">
        <v>5.33</v>
      </c>
      <c r="BR4" s="1">
        <v>69</v>
      </c>
      <c r="BS4" s="1">
        <v>0.67</v>
      </c>
      <c r="BT4" s="1">
        <v>0.33</v>
      </c>
      <c r="BU4" s="1">
        <v>2</v>
      </c>
      <c r="BV4" s="1">
        <v>1</v>
      </c>
      <c r="BW4" s="1">
        <v>1</v>
      </c>
      <c r="BX4" s="1">
        <v>0.33</v>
      </c>
      <c r="BY4" s="1">
        <v>26.33</v>
      </c>
      <c r="BZ4" s="1">
        <v>3.67</v>
      </c>
      <c r="CA4" s="1">
        <v>0.67</v>
      </c>
      <c r="CB4" s="1">
        <v>1.33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3.7130435000000017</v>
      </c>
      <c r="CL4" s="1">
        <v>9</v>
      </c>
    </row>
    <row r="5" spans="1:90" x14ac:dyDescent="0.25">
      <c r="A5" s="1" t="s">
        <v>95</v>
      </c>
      <c r="B5" s="1">
        <v>5.2</v>
      </c>
      <c r="C5" s="1">
        <v>3</v>
      </c>
      <c r="D5" s="1">
        <v>49.33</v>
      </c>
      <c r="E5" s="1">
        <v>0.1</v>
      </c>
      <c r="F5" s="1">
        <v>0</v>
      </c>
      <c r="G5" s="1">
        <v>0.2</v>
      </c>
      <c r="H5" s="1">
        <v>0</v>
      </c>
      <c r="I5" s="1">
        <v>0.33</v>
      </c>
      <c r="J5" s="1">
        <v>0.33</v>
      </c>
      <c r="K5" s="1">
        <v>0.33</v>
      </c>
      <c r="L5" s="1">
        <v>0</v>
      </c>
      <c r="M5" s="1">
        <v>0.33</v>
      </c>
      <c r="N5" s="1">
        <v>0</v>
      </c>
      <c r="O5" s="1">
        <v>0.15</v>
      </c>
      <c r="P5" s="1">
        <v>0.15</v>
      </c>
      <c r="Q5" s="1">
        <v>0</v>
      </c>
      <c r="R5" s="1">
        <v>0</v>
      </c>
      <c r="S5" s="1">
        <v>0</v>
      </c>
      <c r="T5" s="1">
        <v>0</v>
      </c>
      <c r="U5" s="1">
        <v>7</v>
      </c>
      <c r="V5" s="1">
        <v>3.67</v>
      </c>
      <c r="W5" s="1">
        <v>52</v>
      </c>
      <c r="X5" s="1">
        <v>0</v>
      </c>
      <c r="Y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0.01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7.67</v>
      </c>
      <c r="AL5" s="1">
        <v>1.93</v>
      </c>
      <c r="AM5" s="1">
        <v>3.07</v>
      </c>
      <c r="AN5" s="1">
        <v>0.7</v>
      </c>
      <c r="AO5" s="1">
        <v>2.7</v>
      </c>
      <c r="AP5" s="1">
        <v>1</v>
      </c>
      <c r="AQ5" s="1">
        <v>1</v>
      </c>
      <c r="AR5" s="1">
        <v>0</v>
      </c>
      <c r="AS5" s="1">
        <v>1.33</v>
      </c>
      <c r="AT5" s="1">
        <v>1.67</v>
      </c>
      <c r="AU5" s="1">
        <v>0</v>
      </c>
      <c r="AV5" s="1">
        <v>0</v>
      </c>
      <c r="AX5" s="1">
        <v>2</v>
      </c>
      <c r="AY5" s="1">
        <v>0.67</v>
      </c>
      <c r="AZ5" s="1">
        <v>0</v>
      </c>
      <c r="BA5" s="1">
        <v>0</v>
      </c>
      <c r="BB5" s="1">
        <v>0.67</v>
      </c>
      <c r="BC5" s="1">
        <v>14.33</v>
      </c>
      <c r="BD5" s="1">
        <v>9.67</v>
      </c>
      <c r="BE5" s="1">
        <v>5.33</v>
      </c>
      <c r="BF5" s="1">
        <v>0.67</v>
      </c>
      <c r="BG5" s="1">
        <v>2</v>
      </c>
      <c r="BH5" s="1">
        <v>2</v>
      </c>
      <c r="BI5" s="1">
        <v>1.63</v>
      </c>
      <c r="BJ5" s="1">
        <v>9.67</v>
      </c>
      <c r="BK5" s="1">
        <v>5.33</v>
      </c>
      <c r="BL5" s="1">
        <v>55</v>
      </c>
      <c r="BM5" s="1">
        <v>8.67</v>
      </c>
      <c r="BN5" s="1">
        <v>4.33</v>
      </c>
      <c r="BO5" s="1">
        <v>50</v>
      </c>
      <c r="BP5" s="1">
        <v>7</v>
      </c>
      <c r="BQ5" s="1">
        <v>3.67</v>
      </c>
      <c r="BR5" s="1">
        <v>52</v>
      </c>
      <c r="BS5" s="1">
        <v>0.33</v>
      </c>
      <c r="BT5" s="1">
        <v>0</v>
      </c>
      <c r="BU5" s="1">
        <v>1</v>
      </c>
      <c r="BV5" s="1">
        <v>2</v>
      </c>
      <c r="BW5" s="1">
        <v>0</v>
      </c>
      <c r="BX5" s="1">
        <v>1</v>
      </c>
      <c r="BY5" s="1">
        <v>18.670000000000002</v>
      </c>
      <c r="BZ5" s="1">
        <v>1.33</v>
      </c>
      <c r="CA5" s="1">
        <v>2</v>
      </c>
      <c r="CB5" s="1">
        <v>1</v>
      </c>
      <c r="CC5" s="1">
        <v>0.67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5.0783133000000014</v>
      </c>
      <c r="CL5" s="1">
        <v>8</v>
      </c>
    </row>
    <row r="6" spans="1:90" x14ac:dyDescent="0.25">
      <c r="A6" s="1" t="s">
        <v>91</v>
      </c>
      <c r="B6" s="1">
        <v>5</v>
      </c>
      <c r="C6" s="1">
        <v>2</v>
      </c>
      <c r="D6" s="1">
        <v>56</v>
      </c>
      <c r="E6" s="1">
        <v>0.14000000000000001</v>
      </c>
      <c r="F6" s="1">
        <v>0</v>
      </c>
      <c r="G6" s="1">
        <v>0.4</v>
      </c>
      <c r="H6" s="1">
        <v>0</v>
      </c>
      <c r="I6" s="1">
        <v>2</v>
      </c>
      <c r="J6" s="1">
        <v>0</v>
      </c>
      <c r="K6" s="1">
        <v>1</v>
      </c>
      <c r="L6" s="1">
        <v>1</v>
      </c>
      <c r="M6" s="1">
        <v>0</v>
      </c>
      <c r="N6" s="1">
        <v>1</v>
      </c>
      <c r="O6" s="1">
        <v>0.04</v>
      </c>
      <c r="P6" s="1">
        <v>0.04</v>
      </c>
      <c r="Q6" s="1">
        <v>0</v>
      </c>
      <c r="R6" s="1">
        <v>0</v>
      </c>
      <c r="S6" s="1">
        <v>0</v>
      </c>
      <c r="T6" s="1">
        <v>0</v>
      </c>
      <c r="U6" s="1">
        <v>7</v>
      </c>
      <c r="V6" s="1">
        <v>4</v>
      </c>
      <c r="W6" s="1">
        <v>57</v>
      </c>
      <c r="X6" s="1">
        <v>4.5</v>
      </c>
      <c r="Y6" s="1">
        <v>2</v>
      </c>
      <c r="Z6" s="1">
        <v>44</v>
      </c>
      <c r="AA6" s="1">
        <v>2.5</v>
      </c>
      <c r="AB6" s="1">
        <v>0.5</v>
      </c>
      <c r="AC6" s="1">
        <v>2</v>
      </c>
      <c r="AD6" s="1">
        <v>0.5</v>
      </c>
      <c r="AE6" s="1">
        <v>0.3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22</v>
      </c>
      <c r="AL6" s="1">
        <v>29.45</v>
      </c>
      <c r="AM6" s="1">
        <v>8.4</v>
      </c>
      <c r="AN6" s="1">
        <v>1.1000000000000001</v>
      </c>
      <c r="AO6" s="1">
        <v>3.7</v>
      </c>
      <c r="AP6" s="1">
        <v>9.5</v>
      </c>
      <c r="AQ6" s="1">
        <v>9.5</v>
      </c>
      <c r="AR6" s="1">
        <v>0</v>
      </c>
      <c r="AS6" s="1">
        <v>1.5</v>
      </c>
      <c r="AT6" s="1">
        <v>2</v>
      </c>
      <c r="AU6" s="1">
        <v>0</v>
      </c>
      <c r="AV6" s="1">
        <v>0</v>
      </c>
      <c r="AX6" s="1">
        <v>3</v>
      </c>
      <c r="AY6" s="1">
        <v>0</v>
      </c>
      <c r="AZ6" s="1">
        <v>0</v>
      </c>
      <c r="BA6" s="1">
        <v>0.5</v>
      </c>
      <c r="BB6" s="1">
        <v>0.5</v>
      </c>
      <c r="BC6" s="1">
        <v>13.5</v>
      </c>
      <c r="BD6" s="1">
        <v>10.5</v>
      </c>
      <c r="BE6" s="1">
        <v>5.5</v>
      </c>
      <c r="BF6" s="1">
        <v>0.5</v>
      </c>
      <c r="BG6" s="1">
        <v>2.5</v>
      </c>
      <c r="BH6" s="1">
        <v>3.5</v>
      </c>
      <c r="BI6" s="1">
        <v>2.12</v>
      </c>
      <c r="BJ6" s="1">
        <v>14.5</v>
      </c>
      <c r="BK6" s="1">
        <v>9.5</v>
      </c>
      <c r="BL6" s="1">
        <v>66</v>
      </c>
      <c r="BM6" s="1">
        <v>15</v>
      </c>
      <c r="BN6" s="1">
        <v>9</v>
      </c>
      <c r="BO6" s="1">
        <v>60</v>
      </c>
      <c r="BP6" s="1">
        <v>7</v>
      </c>
      <c r="BQ6" s="1">
        <v>4</v>
      </c>
      <c r="BR6" s="1">
        <v>57</v>
      </c>
      <c r="BS6" s="1">
        <v>0</v>
      </c>
      <c r="BT6" s="1">
        <v>0</v>
      </c>
      <c r="BU6" s="1">
        <v>1</v>
      </c>
      <c r="BV6" s="1">
        <v>1</v>
      </c>
      <c r="BW6" s="1">
        <v>0</v>
      </c>
      <c r="BX6" s="1">
        <v>1</v>
      </c>
      <c r="BY6" s="1">
        <v>25</v>
      </c>
      <c r="BZ6" s="1">
        <v>3</v>
      </c>
      <c r="CA6" s="1">
        <v>2</v>
      </c>
      <c r="CB6" s="1">
        <v>3.5</v>
      </c>
      <c r="CC6" s="1">
        <v>0.5</v>
      </c>
      <c r="CD6" s="1">
        <v>0</v>
      </c>
      <c r="CE6" s="1">
        <v>2</v>
      </c>
      <c r="CF6" s="1">
        <v>0</v>
      </c>
      <c r="CG6" s="1">
        <v>0.5</v>
      </c>
      <c r="CH6" s="1">
        <v>0</v>
      </c>
      <c r="CI6" s="1">
        <v>0</v>
      </c>
      <c r="CJ6" s="1">
        <v>0</v>
      </c>
      <c r="CK6" s="1">
        <f t="shared" si="0"/>
        <v>3.7431836000000001</v>
      </c>
      <c r="CL6" s="1">
        <v>6</v>
      </c>
    </row>
    <row r="7" spans="1:90" x14ac:dyDescent="0.25">
      <c r="A7" s="1" t="s">
        <v>90</v>
      </c>
      <c r="B7" s="1">
        <v>7.2</v>
      </c>
      <c r="C7" s="1">
        <v>1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1</v>
      </c>
      <c r="W7" s="1">
        <v>100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0.3</v>
      </c>
      <c r="AM7" s="1">
        <v>0</v>
      </c>
      <c r="AN7" s="1">
        <v>0</v>
      </c>
      <c r="AO7" s="1">
        <v>1.8</v>
      </c>
      <c r="AP7" s="1">
        <v>2</v>
      </c>
      <c r="AQ7" s="1">
        <v>2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15</v>
      </c>
      <c r="BD7" s="1">
        <v>11</v>
      </c>
      <c r="BE7" s="1">
        <v>7</v>
      </c>
      <c r="BF7" s="1">
        <v>2</v>
      </c>
      <c r="BG7" s="1">
        <v>4</v>
      </c>
      <c r="BH7" s="1">
        <v>3</v>
      </c>
      <c r="BI7" s="1">
        <v>2.21</v>
      </c>
      <c r="BJ7" s="1">
        <v>1</v>
      </c>
      <c r="BK7" s="1">
        <v>1</v>
      </c>
      <c r="BL7" s="1">
        <v>100</v>
      </c>
      <c r="BM7" s="1">
        <v>1</v>
      </c>
      <c r="BN7" s="1">
        <v>1</v>
      </c>
      <c r="BO7" s="1">
        <v>100</v>
      </c>
      <c r="BP7" s="1">
        <v>1</v>
      </c>
      <c r="BQ7" s="1">
        <v>1</v>
      </c>
      <c r="BR7" s="1">
        <v>100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4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4.3846081000000003</v>
      </c>
      <c r="CL7" s="1">
        <v>5</v>
      </c>
    </row>
    <row r="8" spans="1:90" x14ac:dyDescent="0.25">
      <c r="A8" s="1" t="s">
        <v>101</v>
      </c>
      <c r="B8" s="1">
        <v>7.9</v>
      </c>
      <c r="C8" s="1">
        <v>3</v>
      </c>
      <c r="D8" s="1">
        <v>90</v>
      </c>
      <c r="E8" s="1">
        <v>0.17</v>
      </c>
      <c r="F8" s="1">
        <v>0</v>
      </c>
      <c r="G8" s="1">
        <v>0.2</v>
      </c>
      <c r="H8" s="1">
        <v>0</v>
      </c>
      <c r="I8" s="1">
        <v>1.33</v>
      </c>
      <c r="J8" s="1">
        <v>0.33</v>
      </c>
      <c r="K8" s="1">
        <v>0.67</v>
      </c>
      <c r="L8" s="1">
        <v>0.67</v>
      </c>
      <c r="M8" s="1">
        <v>0</v>
      </c>
      <c r="N8" s="1">
        <v>0.67</v>
      </c>
      <c r="O8" s="1">
        <v>0.08</v>
      </c>
      <c r="P8" s="1">
        <v>0.08</v>
      </c>
      <c r="Q8" s="1">
        <v>0</v>
      </c>
      <c r="R8" s="1">
        <v>0</v>
      </c>
      <c r="S8" s="1">
        <v>0</v>
      </c>
      <c r="T8" s="1">
        <v>0</v>
      </c>
      <c r="U8" s="1">
        <v>9</v>
      </c>
      <c r="V8" s="1">
        <v>5.67</v>
      </c>
      <c r="W8" s="1">
        <v>63</v>
      </c>
      <c r="X8" s="1">
        <v>1.33</v>
      </c>
      <c r="Y8" s="1">
        <v>0</v>
      </c>
      <c r="Z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0.09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17.329999999999998</v>
      </c>
      <c r="AL8" s="1">
        <v>15.2</v>
      </c>
      <c r="AM8" s="1">
        <v>4.13</v>
      </c>
      <c r="AN8" s="1">
        <v>0.6</v>
      </c>
      <c r="AO8" s="1">
        <v>3</v>
      </c>
      <c r="AP8" s="1">
        <v>2</v>
      </c>
      <c r="AQ8" s="1">
        <v>2</v>
      </c>
      <c r="AR8" s="1">
        <v>0</v>
      </c>
      <c r="AS8" s="1">
        <v>1.67</v>
      </c>
      <c r="AT8" s="1">
        <v>1.33</v>
      </c>
      <c r="AU8" s="1">
        <v>0.67</v>
      </c>
      <c r="AV8" s="1">
        <v>0.33</v>
      </c>
      <c r="AW8" s="1">
        <v>49</v>
      </c>
      <c r="AX8" s="1">
        <v>3</v>
      </c>
      <c r="AY8" s="1">
        <v>0.33</v>
      </c>
      <c r="AZ8" s="1">
        <v>0</v>
      </c>
      <c r="BA8" s="1">
        <v>0</v>
      </c>
      <c r="BB8" s="1">
        <v>0.33</v>
      </c>
      <c r="BC8" s="1">
        <v>14.33</v>
      </c>
      <c r="BD8" s="1">
        <v>9</v>
      </c>
      <c r="BE8" s="1">
        <v>5.67</v>
      </c>
      <c r="BF8" s="1">
        <v>0.33</v>
      </c>
      <c r="BG8" s="1">
        <v>2</v>
      </c>
      <c r="BH8" s="1">
        <v>2.67</v>
      </c>
      <c r="BI8" s="1">
        <v>1.83</v>
      </c>
      <c r="BJ8" s="1">
        <v>15</v>
      </c>
      <c r="BK8" s="1">
        <v>10.33</v>
      </c>
      <c r="BL8" s="1">
        <v>69</v>
      </c>
      <c r="BM8" s="1">
        <v>14.33</v>
      </c>
      <c r="BN8" s="1">
        <v>8.33</v>
      </c>
      <c r="BO8" s="1">
        <v>58</v>
      </c>
      <c r="BP8" s="1">
        <v>9</v>
      </c>
      <c r="BQ8" s="1">
        <v>5.67</v>
      </c>
      <c r="BR8" s="1">
        <v>63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1</v>
      </c>
      <c r="BY8" s="1">
        <v>32.67</v>
      </c>
      <c r="BZ8" s="1">
        <v>4.33</v>
      </c>
      <c r="CA8" s="1">
        <v>0.33</v>
      </c>
      <c r="CB8" s="1">
        <v>1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3.4439715999999994</v>
      </c>
      <c r="CL8" s="1">
        <v>5</v>
      </c>
    </row>
    <row r="9" spans="1:90" x14ac:dyDescent="0.25">
      <c r="A9" s="1" t="s">
        <v>59</v>
      </c>
      <c r="B9" s="1">
        <v>6.7</v>
      </c>
      <c r="C9" s="1">
        <v>2</v>
      </c>
      <c r="D9" s="1">
        <v>69</v>
      </c>
      <c r="E9" s="1">
        <v>0.13</v>
      </c>
      <c r="F9" s="1">
        <v>0.33</v>
      </c>
      <c r="G9" s="1">
        <v>0.1</v>
      </c>
      <c r="H9" s="1">
        <v>1</v>
      </c>
      <c r="I9" s="1">
        <v>1</v>
      </c>
      <c r="J9" s="1">
        <v>0.5</v>
      </c>
      <c r="K9" s="1">
        <v>1</v>
      </c>
      <c r="L9" s="1">
        <v>0</v>
      </c>
      <c r="M9" s="1">
        <v>0</v>
      </c>
      <c r="N9" s="1">
        <v>0.5</v>
      </c>
      <c r="O9" s="1">
        <v>0.08</v>
      </c>
      <c r="P9" s="1">
        <v>0.08</v>
      </c>
      <c r="Q9" s="1">
        <v>0.5</v>
      </c>
      <c r="R9" s="1">
        <v>0.5</v>
      </c>
      <c r="S9" s="1">
        <v>0</v>
      </c>
      <c r="T9" s="1">
        <v>0.5</v>
      </c>
      <c r="U9" s="1">
        <v>4.5</v>
      </c>
      <c r="V9" s="1">
        <v>3</v>
      </c>
      <c r="W9" s="1">
        <v>67</v>
      </c>
      <c r="X9" s="1">
        <v>0.5</v>
      </c>
      <c r="Y9" s="1">
        <v>0</v>
      </c>
      <c r="Z9" s="1">
        <v>0</v>
      </c>
      <c r="AA9" s="1">
        <v>0</v>
      </c>
      <c r="AB9" s="1">
        <v>0</v>
      </c>
      <c r="AC9" s="1">
        <v>0.5</v>
      </c>
      <c r="AD9" s="1">
        <v>0</v>
      </c>
      <c r="AE9" s="1">
        <v>0.04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11.5</v>
      </c>
      <c r="AL9" s="1">
        <v>5.6</v>
      </c>
      <c r="AM9" s="1">
        <v>15.5</v>
      </c>
      <c r="AN9" s="1">
        <v>0.5</v>
      </c>
      <c r="AO9" s="1">
        <v>2.6</v>
      </c>
      <c r="AP9" s="1">
        <v>2.5</v>
      </c>
      <c r="AQ9" s="1">
        <v>14.5</v>
      </c>
      <c r="AR9" s="1">
        <v>0</v>
      </c>
      <c r="AS9" s="1">
        <v>3.5</v>
      </c>
      <c r="AT9" s="1">
        <v>1.5</v>
      </c>
      <c r="AU9" s="1">
        <v>0</v>
      </c>
      <c r="AV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17</v>
      </c>
      <c r="BD9" s="1">
        <v>10</v>
      </c>
      <c r="BE9" s="1">
        <v>5</v>
      </c>
      <c r="BF9" s="1">
        <v>0</v>
      </c>
      <c r="BG9" s="1">
        <v>3</v>
      </c>
      <c r="BH9" s="1">
        <v>1</v>
      </c>
      <c r="BI9" s="1">
        <v>1.34</v>
      </c>
      <c r="BJ9" s="1">
        <v>9.5</v>
      </c>
      <c r="BK9" s="1">
        <v>5</v>
      </c>
      <c r="BL9" s="1">
        <v>53</v>
      </c>
      <c r="BM9" s="1">
        <v>8</v>
      </c>
      <c r="BN9" s="1">
        <v>4</v>
      </c>
      <c r="BO9" s="1">
        <v>50</v>
      </c>
      <c r="BP9" s="1">
        <v>4.5</v>
      </c>
      <c r="BQ9" s="1">
        <v>3</v>
      </c>
      <c r="BR9" s="1">
        <v>67</v>
      </c>
      <c r="BS9" s="1">
        <v>0</v>
      </c>
      <c r="BT9" s="1">
        <v>0</v>
      </c>
      <c r="BU9" s="1">
        <v>2</v>
      </c>
      <c r="BV9" s="1">
        <v>0</v>
      </c>
      <c r="BW9" s="1">
        <v>2</v>
      </c>
      <c r="BX9" s="1">
        <v>0.5</v>
      </c>
      <c r="BY9" s="1">
        <v>16</v>
      </c>
      <c r="BZ9" s="1">
        <v>1.5</v>
      </c>
      <c r="CA9" s="1">
        <v>2</v>
      </c>
      <c r="CB9" s="1">
        <v>0</v>
      </c>
      <c r="CC9" s="1">
        <v>0.5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4.8224074000000021</v>
      </c>
      <c r="CL9" s="1">
        <v>2</v>
      </c>
    </row>
    <row r="10" spans="1:90" x14ac:dyDescent="0.25">
      <c r="A10" s="1" t="s">
        <v>63</v>
      </c>
      <c r="B10" s="1">
        <v>7.7</v>
      </c>
      <c r="C10" s="1">
        <v>3</v>
      </c>
      <c r="D10" s="1">
        <v>90</v>
      </c>
      <c r="E10" s="1">
        <v>0.19</v>
      </c>
      <c r="F10" s="1">
        <v>0.4</v>
      </c>
      <c r="G10" s="1">
        <v>0.2</v>
      </c>
      <c r="H10" s="1">
        <v>2</v>
      </c>
      <c r="I10" s="1">
        <v>1</v>
      </c>
      <c r="J10" s="1">
        <v>0.67</v>
      </c>
      <c r="K10" s="1">
        <v>1</v>
      </c>
      <c r="L10" s="1">
        <v>0</v>
      </c>
      <c r="M10" s="1">
        <v>0</v>
      </c>
      <c r="N10" s="1">
        <v>0</v>
      </c>
      <c r="O10" s="1">
        <v>0.13</v>
      </c>
      <c r="P10" s="1">
        <v>0.13</v>
      </c>
      <c r="Q10" s="1">
        <v>0.67</v>
      </c>
      <c r="R10" s="1">
        <v>0.67</v>
      </c>
      <c r="S10" s="1">
        <v>0</v>
      </c>
      <c r="T10" s="1">
        <v>0</v>
      </c>
      <c r="U10" s="1">
        <v>13.33</v>
      </c>
      <c r="V10" s="1">
        <v>8.67</v>
      </c>
      <c r="W10" s="1">
        <v>65</v>
      </c>
      <c r="X10" s="1">
        <v>0.33</v>
      </c>
      <c r="Y10" s="1">
        <v>0</v>
      </c>
      <c r="Z10" s="1">
        <v>0</v>
      </c>
      <c r="AA10" s="1">
        <v>0</v>
      </c>
      <c r="AB10" s="1">
        <v>0</v>
      </c>
      <c r="AC10" s="1">
        <v>0.67</v>
      </c>
      <c r="AD10" s="1">
        <v>0</v>
      </c>
      <c r="AE10" s="1">
        <v>7.0000000000000007E-2</v>
      </c>
      <c r="AF10" s="1">
        <v>0</v>
      </c>
      <c r="AG10" s="1">
        <v>0</v>
      </c>
      <c r="AH10" s="1">
        <v>0</v>
      </c>
      <c r="AI10" s="1">
        <v>0</v>
      </c>
      <c r="AJ10" s="1">
        <v>0.33</v>
      </c>
      <c r="AK10" s="1">
        <v>20</v>
      </c>
      <c r="AL10" s="1">
        <v>10.23</v>
      </c>
      <c r="AM10" s="1">
        <v>27.33</v>
      </c>
      <c r="AN10" s="1">
        <v>0.7</v>
      </c>
      <c r="AO10" s="1">
        <v>3.4</v>
      </c>
      <c r="AP10" s="1">
        <v>4.33</v>
      </c>
      <c r="AQ10" s="1">
        <v>20.329999999999998</v>
      </c>
      <c r="AR10" s="1">
        <v>1.67</v>
      </c>
      <c r="AS10" s="1">
        <v>6.33</v>
      </c>
      <c r="AT10" s="1">
        <v>1</v>
      </c>
      <c r="AU10" s="1">
        <v>1</v>
      </c>
      <c r="AV10" s="1">
        <v>0.67</v>
      </c>
      <c r="AW10" s="1">
        <v>67</v>
      </c>
      <c r="AX10" s="1">
        <v>2.33</v>
      </c>
      <c r="AY10" s="1">
        <v>0.67</v>
      </c>
      <c r="AZ10" s="1">
        <v>0</v>
      </c>
      <c r="BA10" s="1">
        <v>0.33</v>
      </c>
      <c r="BB10" s="1">
        <v>1</v>
      </c>
      <c r="BC10" s="1">
        <v>10.33</v>
      </c>
      <c r="BD10" s="1">
        <v>6.67</v>
      </c>
      <c r="BE10" s="1">
        <v>4</v>
      </c>
      <c r="BF10" s="1">
        <v>0.33</v>
      </c>
      <c r="BG10" s="1">
        <v>1</v>
      </c>
      <c r="BH10" s="1">
        <v>1</v>
      </c>
      <c r="BI10" s="1">
        <v>1.0900000000000001</v>
      </c>
      <c r="BJ10" s="1">
        <v>27</v>
      </c>
      <c r="BK10" s="1">
        <v>19</v>
      </c>
      <c r="BL10" s="1">
        <v>70</v>
      </c>
      <c r="BM10" s="1">
        <v>19.329999999999998</v>
      </c>
      <c r="BN10" s="1">
        <v>13</v>
      </c>
      <c r="BO10" s="1">
        <v>67</v>
      </c>
      <c r="BP10" s="1">
        <v>13.33</v>
      </c>
      <c r="BQ10" s="1">
        <v>8.67</v>
      </c>
      <c r="BR10" s="1">
        <v>65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1</v>
      </c>
      <c r="BY10" s="1">
        <v>45.33</v>
      </c>
      <c r="BZ10" s="1">
        <v>4.67</v>
      </c>
      <c r="CA10" s="1">
        <v>2.67</v>
      </c>
      <c r="CB10" s="1">
        <v>2</v>
      </c>
      <c r="CC10" s="1">
        <v>0.33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4.999343099999999</v>
      </c>
      <c r="CL10" s="1">
        <v>2</v>
      </c>
    </row>
    <row r="11" spans="1:90" x14ac:dyDescent="0.25">
      <c r="A11" s="1" t="s">
        <v>68</v>
      </c>
      <c r="B11" s="1">
        <v>6.7</v>
      </c>
      <c r="C11" s="1">
        <v>3</v>
      </c>
      <c r="D11" s="1">
        <v>85.67</v>
      </c>
      <c r="E11" s="1">
        <v>0.27</v>
      </c>
      <c r="F11" s="1">
        <v>0.5</v>
      </c>
      <c r="G11" s="1">
        <v>0.4</v>
      </c>
      <c r="H11" s="1">
        <v>2</v>
      </c>
      <c r="I11" s="1">
        <v>3</v>
      </c>
      <c r="J11" s="1">
        <v>1</v>
      </c>
      <c r="K11" s="1">
        <v>2</v>
      </c>
      <c r="L11" s="1">
        <v>1</v>
      </c>
      <c r="M11" s="1">
        <v>0.33</v>
      </c>
      <c r="N11" s="1">
        <v>0.33</v>
      </c>
      <c r="O11" s="1">
        <v>0.28000000000000003</v>
      </c>
      <c r="P11" s="1">
        <v>0.28000000000000003</v>
      </c>
      <c r="Q11" s="1">
        <v>0.33</v>
      </c>
      <c r="R11" s="1">
        <v>0.33</v>
      </c>
      <c r="S11" s="1">
        <v>0</v>
      </c>
      <c r="T11" s="1">
        <v>0</v>
      </c>
      <c r="U11" s="1">
        <v>9</v>
      </c>
      <c r="V11" s="1">
        <v>7.33</v>
      </c>
      <c r="W11" s="1">
        <v>81</v>
      </c>
      <c r="X11" s="1">
        <v>1.33</v>
      </c>
      <c r="Y11" s="1">
        <v>0</v>
      </c>
      <c r="Z11" s="1">
        <v>0</v>
      </c>
      <c r="AA11" s="1">
        <v>0</v>
      </c>
      <c r="AB11" s="1">
        <v>0</v>
      </c>
      <c r="AC11" s="1">
        <v>2</v>
      </c>
      <c r="AD11" s="1">
        <v>0</v>
      </c>
      <c r="AE11" s="1">
        <v>0.13</v>
      </c>
      <c r="AF11" s="1">
        <v>0.33</v>
      </c>
      <c r="AG11" s="1">
        <v>0</v>
      </c>
      <c r="AH11" s="1">
        <v>0.33</v>
      </c>
      <c r="AI11" s="1">
        <v>0</v>
      </c>
      <c r="AJ11" s="1">
        <v>0.33</v>
      </c>
      <c r="AK11" s="1">
        <v>30.67</v>
      </c>
      <c r="AL11" s="1">
        <v>22.77</v>
      </c>
      <c r="AM11" s="1">
        <v>17.87</v>
      </c>
      <c r="AN11" s="1">
        <v>1.5</v>
      </c>
      <c r="AO11" s="1">
        <v>4.2</v>
      </c>
      <c r="AP11" s="1">
        <v>3.67</v>
      </c>
      <c r="AQ11" s="1">
        <v>14.67</v>
      </c>
      <c r="AR11" s="1">
        <v>0.67</v>
      </c>
      <c r="AS11" s="1">
        <v>4.67</v>
      </c>
      <c r="AT11" s="1">
        <v>1.67</v>
      </c>
      <c r="AU11" s="1">
        <v>0</v>
      </c>
      <c r="AV11" s="1">
        <v>0</v>
      </c>
      <c r="AX11" s="1">
        <v>2</v>
      </c>
      <c r="AY11" s="1">
        <v>0</v>
      </c>
      <c r="AZ11" s="1">
        <v>0</v>
      </c>
      <c r="BA11" s="1">
        <v>0.33</v>
      </c>
      <c r="BB11" s="1">
        <v>0.33</v>
      </c>
      <c r="BC11" s="1">
        <v>16.670000000000002</v>
      </c>
      <c r="BD11" s="1">
        <v>10</v>
      </c>
      <c r="BE11" s="1">
        <v>5.33</v>
      </c>
      <c r="BF11" s="1">
        <v>1</v>
      </c>
      <c r="BG11" s="1">
        <v>1.67</v>
      </c>
      <c r="BH11" s="1">
        <v>3</v>
      </c>
      <c r="BI11" s="1">
        <v>1.93</v>
      </c>
      <c r="BJ11" s="1">
        <v>17.329999999999998</v>
      </c>
      <c r="BK11" s="1">
        <v>14.33</v>
      </c>
      <c r="BL11" s="1">
        <v>83</v>
      </c>
      <c r="BM11" s="1">
        <v>15.67</v>
      </c>
      <c r="BN11" s="1">
        <v>11.67</v>
      </c>
      <c r="BO11" s="1">
        <v>74</v>
      </c>
      <c r="BP11" s="1">
        <v>9</v>
      </c>
      <c r="BQ11" s="1">
        <v>7.33</v>
      </c>
      <c r="BR11" s="1">
        <v>81</v>
      </c>
      <c r="BS11" s="1">
        <v>0</v>
      </c>
      <c r="BT11" s="1">
        <v>0</v>
      </c>
      <c r="BU11" s="1">
        <v>3</v>
      </c>
      <c r="BV11" s="1">
        <v>0</v>
      </c>
      <c r="BW11" s="1">
        <v>1</v>
      </c>
      <c r="BX11" s="1">
        <v>4</v>
      </c>
      <c r="BY11" s="1">
        <v>38.33</v>
      </c>
      <c r="BZ11" s="1">
        <v>4</v>
      </c>
      <c r="CA11" s="1">
        <v>1</v>
      </c>
      <c r="CB11" s="1">
        <v>2</v>
      </c>
      <c r="CC11" s="1">
        <v>0.67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3.7441815999999979</v>
      </c>
      <c r="CL11" s="1">
        <v>2</v>
      </c>
    </row>
    <row r="12" spans="1:90" x14ac:dyDescent="0.25">
      <c r="A12" s="1" t="s">
        <v>105</v>
      </c>
      <c r="B12" s="1">
        <v>12.5</v>
      </c>
      <c r="C12" s="1">
        <v>3</v>
      </c>
      <c r="D12" s="1">
        <v>68</v>
      </c>
      <c r="E12" s="1">
        <v>0.62</v>
      </c>
      <c r="F12" s="1">
        <v>0.6</v>
      </c>
      <c r="G12" s="1">
        <v>1</v>
      </c>
      <c r="H12" s="1">
        <v>3</v>
      </c>
      <c r="I12" s="1">
        <v>3.33</v>
      </c>
      <c r="J12" s="1">
        <v>1.67</v>
      </c>
      <c r="K12" s="1">
        <v>3</v>
      </c>
      <c r="L12" s="1">
        <v>0.33</v>
      </c>
      <c r="M12" s="1">
        <v>1.33</v>
      </c>
      <c r="N12" s="1">
        <v>0.33</v>
      </c>
      <c r="O12" s="1">
        <v>0.52</v>
      </c>
      <c r="P12" s="1">
        <v>0.77</v>
      </c>
      <c r="Q12" s="1">
        <v>0.67</v>
      </c>
      <c r="R12" s="1">
        <v>0.67</v>
      </c>
      <c r="S12" s="1">
        <v>0</v>
      </c>
      <c r="T12" s="1">
        <v>0</v>
      </c>
      <c r="U12" s="1">
        <v>6.67</v>
      </c>
      <c r="V12" s="1">
        <v>5.33</v>
      </c>
      <c r="W12" s="1">
        <v>80</v>
      </c>
      <c r="X12" s="1">
        <v>0</v>
      </c>
      <c r="Y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0.24</v>
      </c>
      <c r="AF12" s="1">
        <v>0.33</v>
      </c>
      <c r="AG12" s="1">
        <v>0</v>
      </c>
      <c r="AH12" s="1">
        <v>0.33</v>
      </c>
      <c r="AI12" s="1">
        <v>0</v>
      </c>
      <c r="AJ12" s="1">
        <v>0</v>
      </c>
      <c r="AK12" s="1">
        <v>43.33</v>
      </c>
      <c r="AL12" s="1">
        <v>8.6999999999999993</v>
      </c>
      <c r="AM12" s="1">
        <v>30.87</v>
      </c>
      <c r="AN12" s="1">
        <v>3.8</v>
      </c>
      <c r="AO12" s="1">
        <v>6.7</v>
      </c>
      <c r="AP12" s="1">
        <v>2</v>
      </c>
      <c r="AQ12" s="1">
        <v>21</v>
      </c>
      <c r="AR12" s="1">
        <v>1</v>
      </c>
      <c r="AS12" s="1">
        <v>6</v>
      </c>
      <c r="AT12" s="1">
        <v>2.33</v>
      </c>
      <c r="AU12" s="1">
        <v>0</v>
      </c>
      <c r="AV12" s="1">
        <v>0</v>
      </c>
      <c r="AX12" s="1">
        <v>1</v>
      </c>
      <c r="AY12" s="1">
        <v>0.67</v>
      </c>
      <c r="AZ12" s="1">
        <v>0</v>
      </c>
      <c r="BA12" s="1">
        <v>0</v>
      </c>
      <c r="BB12" s="1">
        <v>0.67</v>
      </c>
      <c r="BC12" s="1">
        <v>20.329999999999998</v>
      </c>
      <c r="BD12" s="1">
        <v>14.67</v>
      </c>
      <c r="BE12" s="1">
        <v>7</v>
      </c>
      <c r="BF12" s="1">
        <v>0.67</v>
      </c>
      <c r="BG12" s="1">
        <v>3.67</v>
      </c>
      <c r="BH12" s="1">
        <v>2</v>
      </c>
      <c r="BI12" s="1">
        <v>2.17</v>
      </c>
      <c r="BJ12" s="1">
        <v>18.329999999999998</v>
      </c>
      <c r="BK12" s="1">
        <v>15.33</v>
      </c>
      <c r="BL12" s="1">
        <v>84</v>
      </c>
      <c r="BM12" s="1">
        <v>12</v>
      </c>
      <c r="BN12" s="1">
        <v>9.33</v>
      </c>
      <c r="BO12" s="1">
        <v>78</v>
      </c>
      <c r="BP12" s="1">
        <v>6.67</v>
      </c>
      <c r="BQ12" s="1">
        <v>5.33</v>
      </c>
      <c r="BR12" s="1">
        <v>80</v>
      </c>
      <c r="BS12" s="1">
        <v>0</v>
      </c>
      <c r="BT12" s="1">
        <v>0</v>
      </c>
      <c r="BU12" s="1">
        <v>2</v>
      </c>
      <c r="BV12" s="1">
        <v>1</v>
      </c>
      <c r="BW12" s="1">
        <v>1</v>
      </c>
      <c r="BX12" s="1">
        <v>2</v>
      </c>
      <c r="BY12" s="1">
        <v>27.33</v>
      </c>
      <c r="BZ12" s="1">
        <v>5.33</v>
      </c>
      <c r="CA12" s="1">
        <v>2.33</v>
      </c>
      <c r="CB12" s="1">
        <v>0.33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0.33</v>
      </c>
      <c r="CJ12" s="1">
        <v>0.33</v>
      </c>
      <c r="CK12" s="1">
        <f t="shared" si="0"/>
        <v>4.6740819000000036</v>
      </c>
      <c r="CL12" s="1">
        <v>2</v>
      </c>
    </row>
    <row r="13" spans="1:90" x14ac:dyDescent="0.25">
      <c r="A13" s="1" t="s">
        <v>77</v>
      </c>
      <c r="B13" s="1">
        <v>8.4</v>
      </c>
      <c r="C13" s="1">
        <v>3</v>
      </c>
      <c r="D13" s="1">
        <v>30.67</v>
      </c>
      <c r="E13" s="1">
        <v>0.02</v>
      </c>
      <c r="F13" s="1">
        <v>0</v>
      </c>
      <c r="G13" s="1">
        <v>0</v>
      </c>
      <c r="H13" s="1">
        <v>0</v>
      </c>
      <c r="I13" s="1">
        <v>0.33</v>
      </c>
      <c r="J13" s="1">
        <v>0</v>
      </c>
      <c r="K13" s="1">
        <v>0.33</v>
      </c>
      <c r="L13" s="1">
        <v>0</v>
      </c>
      <c r="M13" s="1">
        <v>0</v>
      </c>
      <c r="N13" s="1">
        <v>0</v>
      </c>
      <c r="O13" s="1">
        <v>0.01</v>
      </c>
      <c r="P13" s="1">
        <v>0.01</v>
      </c>
      <c r="Q13" s="1">
        <v>0</v>
      </c>
      <c r="R13" s="1">
        <v>0</v>
      </c>
      <c r="S13" s="1">
        <v>0</v>
      </c>
      <c r="T13" s="1">
        <v>0</v>
      </c>
      <c r="U13" s="1">
        <v>3.67</v>
      </c>
      <c r="V13" s="1">
        <v>2.33</v>
      </c>
      <c r="W13" s="1">
        <v>63</v>
      </c>
      <c r="X13" s="1">
        <v>0</v>
      </c>
      <c r="Y13" s="1">
        <v>0</v>
      </c>
      <c r="AA13" s="1">
        <v>0</v>
      </c>
      <c r="AB13" s="1">
        <v>0</v>
      </c>
      <c r="AC13" s="1">
        <v>0.67</v>
      </c>
      <c r="AD13" s="1">
        <v>0</v>
      </c>
      <c r="AE13" s="1">
        <v>0.03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2.67</v>
      </c>
      <c r="AL13" s="1">
        <v>8.1999999999999993</v>
      </c>
      <c r="AM13" s="1">
        <v>2.8</v>
      </c>
      <c r="AN13" s="1">
        <v>0.1</v>
      </c>
      <c r="AO13" s="1">
        <v>2.4</v>
      </c>
      <c r="AP13" s="1">
        <v>3.67</v>
      </c>
      <c r="AQ13" s="1">
        <v>3.67</v>
      </c>
      <c r="AR13" s="1">
        <v>0</v>
      </c>
      <c r="AS13" s="1">
        <v>1.33</v>
      </c>
      <c r="AT13" s="1">
        <v>0.67</v>
      </c>
      <c r="AU13" s="1">
        <v>1</v>
      </c>
      <c r="AV13" s="1">
        <v>0</v>
      </c>
      <c r="AW13" s="1">
        <v>0</v>
      </c>
      <c r="AX13" s="1">
        <v>1.33</v>
      </c>
      <c r="AY13" s="1">
        <v>0</v>
      </c>
      <c r="AZ13" s="1">
        <v>0</v>
      </c>
      <c r="BA13" s="1">
        <v>0.33</v>
      </c>
      <c r="BB13" s="1">
        <v>0.33</v>
      </c>
      <c r="BC13" s="1">
        <v>14</v>
      </c>
      <c r="BD13" s="1">
        <v>9.33</v>
      </c>
      <c r="BE13" s="1">
        <v>8</v>
      </c>
      <c r="BF13" s="1">
        <v>0.67</v>
      </c>
      <c r="BG13" s="1">
        <v>1.67</v>
      </c>
      <c r="BH13" s="1">
        <v>2.67</v>
      </c>
      <c r="BI13" s="1">
        <v>2.31</v>
      </c>
      <c r="BJ13" s="1">
        <v>9.67</v>
      </c>
      <c r="BK13" s="1">
        <v>7</v>
      </c>
      <c r="BL13" s="1">
        <v>72</v>
      </c>
      <c r="BM13" s="1">
        <v>6.33</v>
      </c>
      <c r="BN13" s="1">
        <v>4.33</v>
      </c>
      <c r="BO13" s="1">
        <v>68</v>
      </c>
      <c r="BP13" s="1">
        <v>3.67</v>
      </c>
      <c r="BQ13" s="1">
        <v>2.33</v>
      </c>
      <c r="BR13" s="1">
        <v>63</v>
      </c>
      <c r="BS13" s="1">
        <v>0.33</v>
      </c>
      <c r="BT13" s="1">
        <v>0.33</v>
      </c>
      <c r="BU13" s="1">
        <v>1</v>
      </c>
      <c r="BV13" s="1">
        <v>2</v>
      </c>
      <c r="BW13" s="1">
        <v>1</v>
      </c>
      <c r="BX13" s="1">
        <v>0.67</v>
      </c>
      <c r="BY13" s="1">
        <v>14</v>
      </c>
      <c r="BZ13" s="1">
        <v>1</v>
      </c>
      <c r="CA13" s="1">
        <v>1</v>
      </c>
      <c r="CB13" s="1">
        <v>1.67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4.7497817999999992</v>
      </c>
      <c r="CL13" s="1">
        <v>2</v>
      </c>
    </row>
    <row r="14" spans="1:90" x14ac:dyDescent="0.25">
      <c r="A14" s="1" t="s">
        <v>79</v>
      </c>
      <c r="B14" s="1">
        <v>12.3</v>
      </c>
      <c r="C14" s="1">
        <v>2</v>
      </c>
      <c r="D14" s="1">
        <v>90</v>
      </c>
      <c r="E14" s="1">
        <v>0.46</v>
      </c>
      <c r="F14" s="1">
        <v>0</v>
      </c>
      <c r="G14" s="1">
        <v>0.9</v>
      </c>
      <c r="H14" s="1">
        <v>0</v>
      </c>
      <c r="I14" s="1">
        <v>3</v>
      </c>
      <c r="J14" s="1">
        <v>1</v>
      </c>
      <c r="K14" s="1">
        <v>2.5</v>
      </c>
      <c r="L14" s="1">
        <v>0.5</v>
      </c>
      <c r="M14" s="1">
        <v>1</v>
      </c>
      <c r="N14" s="1">
        <v>1</v>
      </c>
      <c r="O14" s="1">
        <v>0.56000000000000005</v>
      </c>
      <c r="P14" s="1">
        <v>0.56000000000000005</v>
      </c>
      <c r="Q14" s="1">
        <v>0</v>
      </c>
      <c r="R14" s="1">
        <v>0</v>
      </c>
      <c r="S14" s="1">
        <v>0</v>
      </c>
      <c r="T14" s="1">
        <v>0</v>
      </c>
      <c r="U14" s="1">
        <v>14</v>
      </c>
      <c r="V14" s="1">
        <v>12</v>
      </c>
      <c r="W14" s="1">
        <v>86</v>
      </c>
      <c r="X14" s="1">
        <v>0</v>
      </c>
      <c r="Y14" s="1">
        <v>0</v>
      </c>
      <c r="AA14" s="1">
        <v>0</v>
      </c>
      <c r="AB14" s="1">
        <v>0</v>
      </c>
      <c r="AC14" s="1">
        <v>1.5</v>
      </c>
      <c r="AD14" s="1">
        <v>0.5</v>
      </c>
      <c r="AE14" s="1">
        <v>0.39</v>
      </c>
      <c r="AF14" s="1">
        <v>0</v>
      </c>
      <c r="AG14" s="1">
        <v>0</v>
      </c>
      <c r="AH14" s="1">
        <v>0</v>
      </c>
      <c r="AI14" s="1">
        <v>0</v>
      </c>
      <c r="AJ14" s="1">
        <v>0.5</v>
      </c>
      <c r="AK14" s="1">
        <v>71</v>
      </c>
      <c r="AL14" s="1">
        <v>20.7</v>
      </c>
      <c r="AM14" s="1">
        <v>16.5</v>
      </c>
      <c r="AN14" s="1">
        <v>3.4</v>
      </c>
      <c r="AO14" s="1">
        <v>6.5</v>
      </c>
      <c r="AP14" s="1">
        <v>6</v>
      </c>
      <c r="AQ14" s="1">
        <v>6</v>
      </c>
      <c r="AR14" s="1">
        <v>0</v>
      </c>
      <c r="AS14" s="1">
        <v>2</v>
      </c>
      <c r="AT14" s="1">
        <v>0.5</v>
      </c>
      <c r="AU14" s="1">
        <v>1</v>
      </c>
      <c r="AV14" s="1">
        <v>0.5</v>
      </c>
      <c r="AW14" s="1">
        <v>50</v>
      </c>
      <c r="AX14" s="1">
        <v>1.5</v>
      </c>
      <c r="AY14" s="1">
        <v>2.5</v>
      </c>
      <c r="AZ14" s="1">
        <v>0.5</v>
      </c>
      <c r="BA14" s="1">
        <v>0</v>
      </c>
      <c r="BB14" s="1">
        <v>3</v>
      </c>
      <c r="BC14" s="1">
        <v>12</v>
      </c>
      <c r="BD14" s="1">
        <v>6.5</v>
      </c>
      <c r="BE14" s="1">
        <v>4.5</v>
      </c>
      <c r="BF14" s="1">
        <v>0</v>
      </c>
      <c r="BG14" s="1">
        <v>1.5</v>
      </c>
      <c r="BH14" s="1">
        <v>0.5</v>
      </c>
      <c r="BI14" s="1">
        <v>1</v>
      </c>
      <c r="BJ14" s="1">
        <v>27.5</v>
      </c>
      <c r="BK14" s="1">
        <v>21</v>
      </c>
      <c r="BL14" s="1">
        <v>76</v>
      </c>
      <c r="BM14" s="1">
        <v>19.5</v>
      </c>
      <c r="BN14" s="1">
        <v>15.5</v>
      </c>
      <c r="BO14" s="1">
        <v>79</v>
      </c>
      <c r="BP14" s="1">
        <v>14</v>
      </c>
      <c r="BQ14" s="1">
        <v>12</v>
      </c>
      <c r="BR14" s="1">
        <v>86</v>
      </c>
      <c r="BS14" s="1">
        <v>1</v>
      </c>
      <c r="BT14" s="1">
        <v>1</v>
      </c>
      <c r="BU14" s="1">
        <v>2</v>
      </c>
      <c r="BV14" s="1">
        <v>0</v>
      </c>
      <c r="BW14" s="1">
        <v>0</v>
      </c>
      <c r="BX14" s="1">
        <v>2.5</v>
      </c>
      <c r="BY14" s="1">
        <v>49</v>
      </c>
      <c r="BZ14" s="1">
        <v>6</v>
      </c>
      <c r="CA14" s="1">
        <v>4</v>
      </c>
      <c r="CB14" s="1">
        <v>2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4.359764600000001</v>
      </c>
      <c r="CL14" s="1">
        <v>2</v>
      </c>
    </row>
    <row r="15" spans="1:90" x14ac:dyDescent="0.25">
      <c r="A15" s="1" t="s">
        <v>109</v>
      </c>
      <c r="B15" s="1">
        <v>5.4</v>
      </c>
      <c r="C15" s="1">
        <v>3</v>
      </c>
      <c r="D15" s="1">
        <v>49.33</v>
      </c>
      <c r="E15" s="1">
        <v>0.13</v>
      </c>
      <c r="F15" s="1">
        <v>0.14000000000000001</v>
      </c>
      <c r="G15" s="1">
        <v>0.3</v>
      </c>
      <c r="H15" s="1">
        <v>1</v>
      </c>
      <c r="I15" s="1">
        <v>2.33</v>
      </c>
      <c r="J15" s="1">
        <v>1</v>
      </c>
      <c r="K15" s="1">
        <v>1.67</v>
      </c>
      <c r="L15" s="1">
        <v>0.67</v>
      </c>
      <c r="M15" s="1">
        <v>0</v>
      </c>
      <c r="N15" s="1">
        <v>0.33</v>
      </c>
      <c r="O15" s="1">
        <v>0.18</v>
      </c>
      <c r="P15" s="1">
        <v>0.18</v>
      </c>
      <c r="Q15" s="1">
        <v>0.33</v>
      </c>
      <c r="R15" s="1">
        <v>0.33</v>
      </c>
      <c r="S15" s="1">
        <v>0</v>
      </c>
      <c r="T15" s="1">
        <v>0</v>
      </c>
      <c r="U15" s="1">
        <v>12</v>
      </c>
      <c r="V15" s="1">
        <v>7.33</v>
      </c>
      <c r="W15" s="1">
        <v>61</v>
      </c>
      <c r="X15" s="1">
        <v>2</v>
      </c>
      <c r="Y15" s="1">
        <v>0.33</v>
      </c>
      <c r="Z15" s="1">
        <v>17</v>
      </c>
      <c r="AA15" s="1">
        <v>0.33</v>
      </c>
      <c r="AB15" s="1">
        <v>0</v>
      </c>
      <c r="AC15" s="1">
        <v>1</v>
      </c>
      <c r="AD15" s="1">
        <v>0</v>
      </c>
      <c r="AE15" s="1">
        <v>0.09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26.33</v>
      </c>
      <c r="AL15" s="1">
        <v>14.37</v>
      </c>
      <c r="AM15" s="1">
        <v>17.329999999999998</v>
      </c>
      <c r="AN15" s="1">
        <v>1</v>
      </c>
      <c r="AO15" s="1">
        <v>3.3</v>
      </c>
      <c r="AP15" s="1">
        <v>4.67</v>
      </c>
      <c r="AQ15" s="1">
        <v>12.67</v>
      </c>
      <c r="AR15" s="1">
        <v>0.67</v>
      </c>
      <c r="AS15" s="1">
        <v>3.33</v>
      </c>
      <c r="AT15" s="1">
        <v>1</v>
      </c>
      <c r="AU15" s="1">
        <v>0.67</v>
      </c>
      <c r="AV15" s="1">
        <v>0.33</v>
      </c>
      <c r="AW15" s="1">
        <v>49</v>
      </c>
      <c r="AX15" s="1">
        <v>4</v>
      </c>
      <c r="AY15" s="1">
        <v>0</v>
      </c>
      <c r="AZ15" s="1">
        <v>0</v>
      </c>
      <c r="BA15" s="1">
        <v>0.67</v>
      </c>
      <c r="BB15" s="1">
        <v>0.67</v>
      </c>
      <c r="BC15" s="1">
        <v>11.67</v>
      </c>
      <c r="BD15" s="1">
        <v>9</v>
      </c>
      <c r="BE15" s="1">
        <v>5</v>
      </c>
      <c r="BF15" s="1">
        <v>0.67</v>
      </c>
      <c r="BG15" s="1">
        <v>2</v>
      </c>
      <c r="BH15" s="1">
        <v>2.67</v>
      </c>
      <c r="BI15" s="1">
        <v>1.75</v>
      </c>
      <c r="BJ15" s="1">
        <v>16.329999999999998</v>
      </c>
      <c r="BK15" s="1">
        <v>11</v>
      </c>
      <c r="BL15" s="1">
        <v>67</v>
      </c>
      <c r="BM15" s="1">
        <v>16.670000000000002</v>
      </c>
      <c r="BN15" s="1">
        <v>9.67</v>
      </c>
      <c r="BO15" s="1">
        <v>58</v>
      </c>
      <c r="BP15" s="1">
        <v>12</v>
      </c>
      <c r="BQ15" s="1">
        <v>7.33</v>
      </c>
      <c r="BR15" s="1">
        <v>61</v>
      </c>
      <c r="BS15" s="1">
        <v>0.33</v>
      </c>
      <c r="BT15" s="1">
        <v>0.33</v>
      </c>
      <c r="BU15" s="1">
        <v>1</v>
      </c>
      <c r="BV15" s="1">
        <v>2</v>
      </c>
      <c r="BW15" s="1">
        <v>0</v>
      </c>
      <c r="BX15" s="1">
        <v>0.67</v>
      </c>
      <c r="BY15" s="1">
        <v>29.33</v>
      </c>
      <c r="BZ15" s="1">
        <v>3</v>
      </c>
      <c r="CA15" s="1">
        <v>4.33</v>
      </c>
      <c r="CB15" s="1">
        <v>1.67</v>
      </c>
      <c r="CC15" s="1">
        <v>0</v>
      </c>
      <c r="CD15" s="1">
        <v>0</v>
      </c>
      <c r="CE15" s="1">
        <v>0.33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4.7547874999999991</v>
      </c>
      <c r="CL15" s="1">
        <v>2</v>
      </c>
    </row>
    <row r="16" spans="1:90" x14ac:dyDescent="0.25">
      <c r="A16" s="1" t="s">
        <v>80</v>
      </c>
      <c r="B16" s="1">
        <v>5.8</v>
      </c>
      <c r="C16" s="1">
        <v>3</v>
      </c>
      <c r="D16" s="1">
        <v>82.33</v>
      </c>
      <c r="E16" s="1">
        <v>0.13</v>
      </c>
      <c r="F16" s="1">
        <v>0.25</v>
      </c>
      <c r="G16" s="1">
        <v>0.2</v>
      </c>
      <c r="H16" s="1">
        <v>1</v>
      </c>
      <c r="I16" s="1">
        <v>2</v>
      </c>
      <c r="J16" s="1">
        <v>0.67</v>
      </c>
      <c r="K16" s="1">
        <v>1.33</v>
      </c>
      <c r="L16" s="1">
        <v>0.67</v>
      </c>
      <c r="M16" s="1">
        <v>0</v>
      </c>
      <c r="N16" s="1">
        <v>0.67</v>
      </c>
      <c r="O16" s="1">
        <v>0.13</v>
      </c>
      <c r="P16" s="1">
        <v>0.13</v>
      </c>
      <c r="Q16" s="1">
        <v>0.33</v>
      </c>
      <c r="R16" s="1">
        <v>0.33</v>
      </c>
      <c r="S16" s="1">
        <v>0</v>
      </c>
      <c r="T16" s="1">
        <v>0</v>
      </c>
      <c r="U16" s="1">
        <v>9</v>
      </c>
      <c r="V16" s="1">
        <v>5.67</v>
      </c>
      <c r="W16" s="1">
        <v>63</v>
      </c>
      <c r="X16" s="1">
        <v>0.67</v>
      </c>
      <c r="Y16" s="1">
        <v>0.33</v>
      </c>
      <c r="Z16" s="1">
        <v>49</v>
      </c>
      <c r="AA16" s="1">
        <v>0</v>
      </c>
      <c r="AB16" s="1">
        <v>0</v>
      </c>
      <c r="AC16" s="1">
        <v>0.67</v>
      </c>
      <c r="AD16" s="1">
        <v>0</v>
      </c>
      <c r="AE16" s="1">
        <v>7.0000000000000007E-2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23.33</v>
      </c>
      <c r="AL16" s="1">
        <v>10.93</v>
      </c>
      <c r="AM16" s="1">
        <v>19.87</v>
      </c>
      <c r="AN16" s="1">
        <v>0.8</v>
      </c>
      <c r="AO16" s="1">
        <v>3.8</v>
      </c>
      <c r="AP16" s="1">
        <v>6.67</v>
      </c>
      <c r="AQ16" s="1">
        <v>14.67</v>
      </c>
      <c r="AR16" s="1">
        <v>1</v>
      </c>
      <c r="AS16" s="1">
        <v>4.33</v>
      </c>
      <c r="AT16" s="1">
        <v>2</v>
      </c>
      <c r="AU16" s="1">
        <v>1.67</v>
      </c>
      <c r="AV16" s="1">
        <v>1</v>
      </c>
      <c r="AW16" s="1">
        <v>60</v>
      </c>
      <c r="AX16" s="1">
        <v>6.33</v>
      </c>
      <c r="AY16" s="1">
        <v>1.33</v>
      </c>
      <c r="AZ16" s="1">
        <v>0</v>
      </c>
      <c r="BA16" s="1">
        <v>1.33</v>
      </c>
      <c r="BB16" s="1">
        <v>2.67</v>
      </c>
      <c r="BC16" s="1">
        <v>16.670000000000002</v>
      </c>
      <c r="BD16" s="1">
        <v>10</v>
      </c>
      <c r="BE16" s="1">
        <v>5.33</v>
      </c>
      <c r="BF16" s="1">
        <v>1</v>
      </c>
      <c r="BG16" s="1">
        <v>1.67</v>
      </c>
      <c r="BH16" s="1">
        <v>3</v>
      </c>
      <c r="BI16" s="1">
        <v>1.93</v>
      </c>
      <c r="BJ16" s="1">
        <v>28</v>
      </c>
      <c r="BK16" s="1">
        <v>20.329999999999998</v>
      </c>
      <c r="BL16" s="1">
        <v>73</v>
      </c>
      <c r="BM16" s="1">
        <v>18</v>
      </c>
      <c r="BN16" s="1">
        <v>13.33</v>
      </c>
      <c r="BO16" s="1">
        <v>74</v>
      </c>
      <c r="BP16" s="1">
        <v>9</v>
      </c>
      <c r="BQ16" s="1">
        <v>5.67</v>
      </c>
      <c r="BR16" s="1">
        <v>63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1.67</v>
      </c>
      <c r="BY16" s="1">
        <v>50.67</v>
      </c>
      <c r="BZ16" s="1">
        <v>3.33</v>
      </c>
      <c r="CA16" s="1">
        <v>2</v>
      </c>
      <c r="CB16" s="1">
        <v>2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2.2914621999999962</v>
      </c>
      <c r="CL16" s="1">
        <v>2</v>
      </c>
    </row>
    <row r="17" spans="1:90" x14ac:dyDescent="0.25">
      <c r="A17" s="1" t="s">
        <v>85</v>
      </c>
      <c r="B17" s="1">
        <v>4.9000000000000004</v>
      </c>
      <c r="C17" s="1">
        <v>1</v>
      </c>
      <c r="D17" s="1">
        <v>23</v>
      </c>
      <c r="E17" s="1">
        <v>0.01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0.01</v>
      </c>
      <c r="P17" s="1">
        <v>0.01</v>
      </c>
      <c r="Q17" s="1">
        <v>0</v>
      </c>
      <c r="R17" s="1">
        <v>0</v>
      </c>
      <c r="S17" s="1">
        <v>0</v>
      </c>
      <c r="T17" s="1">
        <v>0</v>
      </c>
      <c r="U17" s="1">
        <v>4</v>
      </c>
      <c r="V17" s="1">
        <v>2</v>
      </c>
      <c r="W17" s="1">
        <v>50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0.01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5</v>
      </c>
      <c r="AL17" s="1">
        <v>0.7</v>
      </c>
      <c r="AM17" s="1">
        <v>0</v>
      </c>
      <c r="AN17" s="1">
        <v>0.1</v>
      </c>
      <c r="AO17" s="1">
        <v>1.4</v>
      </c>
      <c r="AP17" s="1">
        <v>1</v>
      </c>
      <c r="AQ17" s="1">
        <v>1</v>
      </c>
      <c r="AR17" s="1">
        <v>0</v>
      </c>
      <c r="AS17" s="1">
        <v>1</v>
      </c>
      <c r="AT17" s="1">
        <v>0</v>
      </c>
      <c r="AU17" s="1">
        <v>0</v>
      </c>
      <c r="AV17" s="1">
        <v>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9</v>
      </c>
      <c r="BD17" s="1">
        <v>5</v>
      </c>
      <c r="BE17" s="1">
        <v>1</v>
      </c>
      <c r="BF17" s="1">
        <v>0</v>
      </c>
      <c r="BG17" s="1">
        <v>1</v>
      </c>
      <c r="BH17" s="1">
        <v>1</v>
      </c>
      <c r="BI17" s="1">
        <v>0.84</v>
      </c>
      <c r="BJ17" s="1">
        <v>6</v>
      </c>
      <c r="BK17" s="1">
        <v>4</v>
      </c>
      <c r="BL17" s="1">
        <v>67</v>
      </c>
      <c r="BM17" s="1">
        <v>6</v>
      </c>
      <c r="BN17" s="1">
        <v>4</v>
      </c>
      <c r="BO17" s="1">
        <v>67</v>
      </c>
      <c r="BP17" s="1">
        <v>4</v>
      </c>
      <c r="BQ17" s="1">
        <v>2</v>
      </c>
      <c r="BR17" s="1">
        <v>50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1</v>
      </c>
      <c r="BY17" s="1">
        <v>11</v>
      </c>
      <c r="BZ17" s="1">
        <v>2</v>
      </c>
      <c r="CA17" s="1">
        <v>1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6.5241765000000012</v>
      </c>
      <c r="CL17" s="1">
        <v>2</v>
      </c>
    </row>
    <row r="18" spans="1:90" x14ac:dyDescent="0.25">
      <c r="A18" s="1" t="s">
        <v>106</v>
      </c>
      <c r="B18" s="1">
        <v>5.4</v>
      </c>
      <c r="C18" s="1">
        <v>3</v>
      </c>
      <c r="D18" s="1">
        <v>86.67</v>
      </c>
      <c r="E18" s="1">
        <v>0.18</v>
      </c>
      <c r="F18" s="1">
        <v>0</v>
      </c>
      <c r="G18" s="1">
        <v>0.2</v>
      </c>
      <c r="H18" s="1">
        <v>0</v>
      </c>
      <c r="I18" s="1">
        <v>0.67</v>
      </c>
      <c r="J18" s="1">
        <v>0.33</v>
      </c>
      <c r="K18" s="1">
        <v>0.33</v>
      </c>
      <c r="L18" s="1">
        <v>0.33</v>
      </c>
      <c r="M18" s="1">
        <v>0</v>
      </c>
      <c r="N18" s="1">
        <v>0</v>
      </c>
      <c r="O18" s="1">
        <v>0.08</v>
      </c>
      <c r="P18" s="1">
        <v>0.08</v>
      </c>
      <c r="Q18" s="1">
        <v>0</v>
      </c>
      <c r="R18" s="1">
        <v>0</v>
      </c>
      <c r="S18" s="1">
        <v>0</v>
      </c>
      <c r="T18" s="1">
        <v>0</v>
      </c>
      <c r="U18" s="1">
        <v>12</v>
      </c>
      <c r="V18" s="1">
        <v>8.67</v>
      </c>
      <c r="W18" s="1">
        <v>72</v>
      </c>
      <c r="X18" s="1">
        <v>0.67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7.0000000000000007E-2</v>
      </c>
      <c r="AF18" s="1">
        <v>0</v>
      </c>
      <c r="AG18" s="1">
        <v>0</v>
      </c>
      <c r="AH18" s="1">
        <v>0.33</v>
      </c>
      <c r="AI18" s="1">
        <v>0</v>
      </c>
      <c r="AJ18" s="1">
        <v>1</v>
      </c>
      <c r="AK18" s="1">
        <v>16.329999999999998</v>
      </c>
      <c r="AL18" s="1">
        <v>16.73</v>
      </c>
      <c r="AM18" s="1">
        <v>7.8</v>
      </c>
      <c r="AN18" s="1">
        <v>0.5</v>
      </c>
      <c r="AO18" s="1">
        <v>2.9</v>
      </c>
      <c r="AP18" s="1">
        <v>9</v>
      </c>
      <c r="AQ18" s="1">
        <v>9</v>
      </c>
      <c r="AR18" s="1">
        <v>0</v>
      </c>
      <c r="AS18" s="1">
        <v>1.67</v>
      </c>
      <c r="AT18" s="1">
        <v>0</v>
      </c>
      <c r="AU18" s="1">
        <v>1</v>
      </c>
      <c r="AV18" s="1">
        <v>0.33</v>
      </c>
      <c r="AW18" s="1">
        <v>33</v>
      </c>
      <c r="AX18" s="1">
        <v>4</v>
      </c>
      <c r="AY18" s="1">
        <v>0.33</v>
      </c>
      <c r="AZ18" s="1">
        <v>0</v>
      </c>
      <c r="BA18" s="1">
        <v>0.67</v>
      </c>
      <c r="BB18" s="1">
        <v>1</v>
      </c>
      <c r="BC18" s="1">
        <v>9.33</v>
      </c>
      <c r="BD18" s="1">
        <v>4.67</v>
      </c>
      <c r="BE18" s="1">
        <v>2.67</v>
      </c>
      <c r="BF18" s="1">
        <v>0.67</v>
      </c>
      <c r="BG18" s="1">
        <v>1</v>
      </c>
      <c r="BH18" s="1">
        <v>0.67</v>
      </c>
      <c r="BI18" s="1">
        <v>0.74</v>
      </c>
      <c r="BJ18" s="1">
        <v>33.67</v>
      </c>
      <c r="BK18" s="1">
        <v>28.33</v>
      </c>
      <c r="BL18" s="1">
        <v>84</v>
      </c>
      <c r="BM18" s="1">
        <v>23</v>
      </c>
      <c r="BN18" s="1">
        <v>18</v>
      </c>
      <c r="BO18" s="1">
        <v>78</v>
      </c>
      <c r="BP18" s="1">
        <v>12</v>
      </c>
      <c r="BQ18" s="1">
        <v>8.67</v>
      </c>
      <c r="BR18" s="1">
        <v>72</v>
      </c>
      <c r="BS18" s="1">
        <v>0.33</v>
      </c>
      <c r="BT18" s="1">
        <v>0</v>
      </c>
      <c r="BU18" s="1">
        <v>3</v>
      </c>
      <c r="BV18" s="1">
        <v>0</v>
      </c>
      <c r="BW18" s="1">
        <v>3</v>
      </c>
      <c r="BX18" s="1">
        <v>2.67</v>
      </c>
      <c r="BY18" s="1">
        <v>48</v>
      </c>
      <c r="BZ18" s="1">
        <v>4.33</v>
      </c>
      <c r="CA18" s="1">
        <v>2.67</v>
      </c>
      <c r="CB18" s="1">
        <v>2.33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4.9376657999999978</v>
      </c>
      <c r="CL18" s="1">
        <v>2</v>
      </c>
    </row>
    <row r="19" spans="1:90" x14ac:dyDescent="0.25">
      <c r="A19" s="1" t="s">
        <v>89</v>
      </c>
      <c r="B19" s="1">
        <v>6.2</v>
      </c>
      <c r="C19" s="1">
        <v>3</v>
      </c>
      <c r="D19" s="1">
        <v>83.67</v>
      </c>
      <c r="E19" s="1">
        <v>0.35</v>
      </c>
      <c r="F19" s="1">
        <v>0.86</v>
      </c>
      <c r="G19" s="1">
        <v>0.7</v>
      </c>
      <c r="H19" s="1">
        <v>6</v>
      </c>
      <c r="I19" s="1">
        <v>2.67</v>
      </c>
      <c r="J19" s="1">
        <v>1.33</v>
      </c>
      <c r="K19" s="1">
        <v>2</v>
      </c>
      <c r="L19" s="1">
        <v>0.67</v>
      </c>
      <c r="M19" s="1">
        <v>0.33</v>
      </c>
      <c r="N19" s="1">
        <v>0.33</v>
      </c>
      <c r="O19" s="1">
        <v>0.35</v>
      </c>
      <c r="P19" s="1">
        <v>0.35</v>
      </c>
      <c r="Q19" s="1">
        <v>1</v>
      </c>
      <c r="R19" s="1">
        <v>1</v>
      </c>
      <c r="S19" s="1">
        <v>0</v>
      </c>
      <c r="T19" s="1">
        <v>0</v>
      </c>
      <c r="U19" s="1">
        <v>14</v>
      </c>
      <c r="V19" s="1">
        <v>10</v>
      </c>
      <c r="W19" s="1">
        <v>71</v>
      </c>
      <c r="X19" s="1">
        <v>2</v>
      </c>
      <c r="Y19" s="1">
        <v>0.33</v>
      </c>
      <c r="Z19" s="1">
        <v>17</v>
      </c>
      <c r="AA19" s="1">
        <v>0</v>
      </c>
      <c r="AB19" s="1">
        <v>0</v>
      </c>
      <c r="AC19" s="1">
        <v>1.67</v>
      </c>
      <c r="AD19" s="1">
        <v>0.67</v>
      </c>
      <c r="AE19" s="1">
        <v>0.4</v>
      </c>
      <c r="AF19" s="1">
        <v>1</v>
      </c>
      <c r="AG19" s="1">
        <v>0</v>
      </c>
      <c r="AH19" s="1">
        <v>0.33</v>
      </c>
      <c r="AI19" s="1">
        <v>0</v>
      </c>
      <c r="AJ19" s="1">
        <v>0</v>
      </c>
      <c r="AK19" s="1">
        <v>41.67</v>
      </c>
      <c r="AL19" s="1">
        <v>24.47</v>
      </c>
      <c r="AM19" s="1">
        <v>51.47</v>
      </c>
      <c r="AN19" s="1">
        <v>2.6</v>
      </c>
      <c r="AO19" s="1">
        <v>5.5</v>
      </c>
      <c r="AP19" s="1">
        <v>7.33</v>
      </c>
      <c r="AQ19" s="1">
        <v>40.33</v>
      </c>
      <c r="AR19" s="1">
        <v>2.33</v>
      </c>
      <c r="AS19" s="1">
        <v>11</v>
      </c>
      <c r="AT19" s="1">
        <v>2.33</v>
      </c>
      <c r="AU19" s="1">
        <v>1.67</v>
      </c>
      <c r="AV19" s="1">
        <v>1.33</v>
      </c>
      <c r="AW19" s="1">
        <v>80</v>
      </c>
      <c r="AX19" s="1">
        <v>5.33</v>
      </c>
      <c r="AY19" s="1">
        <v>0</v>
      </c>
      <c r="AZ19" s="1">
        <v>0</v>
      </c>
      <c r="BA19" s="1">
        <v>0.67</v>
      </c>
      <c r="BB19" s="1">
        <v>0.67</v>
      </c>
      <c r="BC19" s="1">
        <v>11.67</v>
      </c>
      <c r="BD19" s="1">
        <v>9</v>
      </c>
      <c r="BE19" s="1">
        <v>5</v>
      </c>
      <c r="BF19" s="1">
        <v>0.67</v>
      </c>
      <c r="BG19" s="1">
        <v>2</v>
      </c>
      <c r="BH19" s="1">
        <v>2.67</v>
      </c>
      <c r="BI19" s="1">
        <v>1.75</v>
      </c>
      <c r="BJ19" s="1">
        <v>22.33</v>
      </c>
      <c r="BK19" s="1">
        <v>15.33</v>
      </c>
      <c r="BL19" s="1">
        <v>69</v>
      </c>
      <c r="BM19" s="1">
        <v>19.329999999999998</v>
      </c>
      <c r="BN19" s="1">
        <v>12.67</v>
      </c>
      <c r="BO19" s="1">
        <v>66</v>
      </c>
      <c r="BP19" s="1">
        <v>14</v>
      </c>
      <c r="BQ19" s="1">
        <v>10</v>
      </c>
      <c r="BR19" s="1">
        <v>71</v>
      </c>
      <c r="BS19" s="1">
        <v>1</v>
      </c>
      <c r="BT19" s="1">
        <v>0.67</v>
      </c>
      <c r="BU19" s="1">
        <v>3</v>
      </c>
      <c r="BV19" s="1">
        <v>0</v>
      </c>
      <c r="BW19" s="1">
        <v>1</v>
      </c>
      <c r="BX19" s="1">
        <v>2</v>
      </c>
      <c r="BY19" s="1">
        <v>48</v>
      </c>
      <c r="BZ19" s="1">
        <v>6.33</v>
      </c>
      <c r="CA19" s="1">
        <v>1.33</v>
      </c>
      <c r="CB19" s="1">
        <v>3.33</v>
      </c>
      <c r="CC19" s="1">
        <v>2.33</v>
      </c>
      <c r="CD19" s="1">
        <v>0.33</v>
      </c>
      <c r="CE19" s="1">
        <v>0</v>
      </c>
      <c r="CF19" s="1">
        <v>0</v>
      </c>
      <c r="CG19" s="1">
        <v>0.33</v>
      </c>
      <c r="CH19" s="1">
        <v>0</v>
      </c>
      <c r="CI19" s="1">
        <v>0</v>
      </c>
      <c r="CJ19" s="1">
        <v>0</v>
      </c>
      <c r="CK19" s="1">
        <f t="shared" si="0"/>
        <v>4.464634499999999</v>
      </c>
      <c r="CL19" s="1">
        <v>2</v>
      </c>
    </row>
    <row r="20" spans="1:90" x14ac:dyDescent="0.25">
      <c r="A20" s="1" t="s">
        <v>96</v>
      </c>
      <c r="B20" s="1">
        <v>6.1</v>
      </c>
      <c r="C20" s="1">
        <v>3</v>
      </c>
      <c r="D20" s="1">
        <v>67.33</v>
      </c>
      <c r="E20" s="1">
        <v>0.55000000000000004</v>
      </c>
      <c r="F20" s="1">
        <v>0.5</v>
      </c>
      <c r="G20" s="1">
        <v>0.7</v>
      </c>
      <c r="H20" s="1">
        <v>2</v>
      </c>
      <c r="I20" s="1">
        <v>3.67</v>
      </c>
      <c r="J20" s="1">
        <v>1.33</v>
      </c>
      <c r="K20" s="1">
        <v>3.33</v>
      </c>
      <c r="L20" s="1">
        <v>0.33</v>
      </c>
      <c r="M20" s="1">
        <v>1</v>
      </c>
      <c r="N20" s="1">
        <v>1.33</v>
      </c>
      <c r="O20" s="1">
        <v>0.54</v>
      </c>
      <c r="P20" s="1">
        <v>0.54</v>
      </c>
      <c r="Q20" s="1">
        <v>0.67</v>
      </c>
      <c r="R20" s="1">
        <v>0.67</v>
      </c>
      <c r="S20" s="1">
        <v>0</v>
      </c>
      <c r="T20" s="1">
        <v>0</v>
      </c>
      <c r="U20" s="1">
        <v>8</v>
      </c>
      <c r="V20" s="1">
        <v>5.33</v>
      </c>
      <c r="W20" s="1">
        <v>67</v>
      </c>
      <c r="X20" s="1">
        <v>0</v>
      </c>
      <c r="Y20" s="1">
        <v>0</v>
      </c>
      <c r="AA20" s="1">
        <v>0</v>
      </c>
      <c r="AB20" s="1">
        <v>0</v>
      </c>
      <c r="AC20" s="1">
        <v>0.67</v>
      </c>
      <c r="AD20" s="1">
        <v>0</v>
      </c>
      <c r="AE20" s="1">
        <v>0.12</v>
      </c>
      <c r="AF20" s="1">
        <v>0</v>
      </c>
      <c r="AG20" s="1">
        <v>0</v>
      </c>
      <c r="AH20" s="1">
        <v>0.33</v>
      </c>
      <c r="AI20" s="1">
        <v>0</v>
      </c>
      <c r="AJ20" s="1">
        <v>0</v>
      </c>
      <c r="AK20" s="1">
        <v>43.33</v>
      </c>
      <c r="AL20" s="1">
        <v>9.6</v>
      </c>
      <c r="AM20" s="1">
        <v>26.8</v>
      </c>
      <c r="AN20" s="1">
        <v>2.5</v>
      </c>
      <c r="AO20" s="1">
        <v>4.9000000000000004</v>
      </c>
      <c r="AP20" s="1">
        <v>1.33</v>
      </c>
      <c r="AQ20" s="1">
        <v>17.329999999999998</v>
      </c>
      <c r="AR20" s="1">
        <v>1</v>
      </c>
      <c r="AS20" s="1">
        <v>5</v>
      </c>
      <c r="AT20" s="1">
        <v>2</v>
      </c>
      <c r="AU20" s="1">
        <v>0.67</v>
      </c>
      <c r="AV20" s="1">
        <v>0.33</v>
      </c>
      <c r="AW20" s="1">
        <v>49</v>
      </c>
      <c r="AX20" s="1">
        <v>0.67</v>
      </c>
      <c r="AY20" s="1">
        <v>3</v>
      </c>
      <c r="AZ20" s="1">
        <v>0</v>
      </c>
      <c r="BA20" s="1">
        <v>0.33</v>
      </c>
      <c r="BB20" s="1">
        <v>3.33</v>
      </c>
      <c r="BC20" s="1">
        <v>13.33</v>
      </c>
      <c r="BD20" s="1">
        <v>7.67</v>
      </c>
      <c r="BE20" s="1">
        <v>5</v>
      </c>
      <c r="BF20" s="1">
        <v>2.67</v>
      </c>
      <c r="BG20" s="1">
        <v>2.33</v>
      </c>
      <c r="BH20" s="1">
        <v>1</v>
      </c>
      <c r="BI20" s="1">
        <v>1.35</v>
      </c>
      <c r="BJ20" s="1">
        <v>16.670000000000002</v>
      </c>
      <c r="BK20" s="1">
        <v>11.67</v>
      </c>
      <c r="BL20" s="1">
        <v>70</v>
      </c>
      <c r="BM20" s="1">
        <v>11.67</v>
      </c>
      <c r="BN20" s="1">
        <v>8</v>
      </c>
      <c r="BO20" s="1">
        <v>69</v>
      </c>
      <c r="BP20" s="1">
        <v>8</v>
      </c>
      <c r="BQ20" s="1">
        <v>5.33</v>
      </c>
      <c r="BR20" s="1">
        <v>67</v>
      </c>
      <c r="BS20" s="1">
        <v>0</v>
      </c>
      <c r="BT20" s="1">
        <v>0</v>
      </c>
      <c r="BU20" s="1">
        <v>2</v>
      </c>
      <c r="BV20" s="1">
        <v>1</v>
      </c>
      <c r="BW20" s="1">
        <v>0</v>
      </c>
      <c r="BX20" s="1">
        <v>0</v>
      </c>
      <c r="BY20" s="1">
        <v>29.33</v>
      </c>
      <c r="BZ20" s="1">
        <v>5.67</v>
      </c>
      <c r="CA20" s="1">
        <v>0.33</v>
      </c>
      <c r="CB20" s="1">
        <v>1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3.3898925999999996</v>
      </c>
      <c r="CL20" s="1">
        <v>2</v>
      </c>
    </row>
    <row r="21" spans="1:90" x14ac:dyDescent="0.25">
      <c r="A21" s="1" t="s">
        <v>99</v>
      </c>
      <c r="B21" s="1">
        <v>5.8</v>
      </c>
      <c r="C21" s="1">
        <v>3</v>
      </c>
      <c r="D21" s="1">
        <v>50</v>
      </c>
      <c r="E21" s="1">
        <v>0.06</v>
      </c>
      <c r="F21" s="1">
        <v>0</v>
      </c>
      <c r="G21" s="1">
        <v>0.1</v>
      </c>
      <c r="H21" s="1">
        <v>0</v>
      </c>
      <c r="I21" s="1">
        <v>1</v>
      </c>
      <c r="J21" s="1">
        <v>0</v>
      </c>
      <c r="K21" s="1">
        <v>0.33</v>
      </c>
      <c r="L21" s="1">
        <v>0.67</v>
      </c>
      <c r="M21" s="1">
        <v>0</v>
      </c>
      <c r="N21" s="1">
        <v>0</v>
      </c>
      <c r="O21" s="1">
        <v>0.02</v>
      </c>
      <c r="P21" s="1">
        <v>0.02</v>
      </c>
      <c r="Q21" s="1">
        <v>0</v>
      </c>
      <c r="R21" s="1">
        <v>0</v>
      </c>
      <c r="S21" s="1">
        <v>0</v>
      </c>
      <c r="T21" s="1">
        <v>0</v>
      </c>
      <c r="U21" s="1">
        <v>7.67</v>
      </c>
      <c r="V21" s="1">
        <v>5.33</v>
      </c>
      <c r="W21" s="1">
        <v>69</v>
      </c>
      <c r="X21" s="1">
        <v>3</v>
      </c>
      <c r="Y21" s="1">
        <v>0.33</v>
      </c>
      <c r="Z21" s="1">
        <v>11</v>
      </c>
      <c r="AA21" s="1">
        <v>0</v>
      </c>
      <c r="AB21" s="1">
        <v>0</v>
      </c>
      <c r="AC21" s="1">
        <v>0.67</v>
      </c>
      <c r="AD21" s="1">
        <v>0</v>
      </c>
      <c r="AE21" s="1">
        <v>0.05</v>
      </c>
      <c r="AF21" s="1">
        <v>0</v>
      </c>
      <c r="AG21" s="1">
        <v>0</v>
      </c>
      <c r="AH21" s="1">
        <v>0</v>
      </c>
      <c r="AI21" s="1">
        <v>0</v>
      </c>
      <c r="AJ21" s="1">
        <v>0.33</v>
      </c>
      <c r="AK21" s="1">
        <v>12.33</v>
      </c>
      <c r="AL21" s="1">
        <v>12.73</v>
      </c>
      <c r="AM21" s="1">
        <v>5.73</v>
      </c>
      <c r="AN21" s="1">
        <v>0.3</v>
      </c>
      <c r="AO21" s="1">
        <v>2.2999999999999998</v>
      </c>
      <c r="AP21" s="1">
        <v>5.33</v>
      </c>
      <c r="AQ21" s="1">
        <v>5.33</v>
      </c>
      <c r="AR21" s="1">
        <v>0</v>
      </c>
      <c r="AS21" s="1">
        <v>1.33</v>
      </c>
      <c r="AT21" s="1">
        <v>1</v>
      </c>
      <c r="AU21" s="1">
        <v>1</v>
      </c>
      <c r="AV21" s="1">
        <v>0.33</v>
      </c>
      <c r="AW21" s="1">
        <v>33</v>
      </c>
      <c r="AX21" s="1">
        <v>4</v>
      </c>
      <c r="AY21" s="1">
        <v>0.33</v>
      </c>
      <c r="AZ21" s="1">
        <v>0</v>
      </c>
      <c r="BA21" s="1">
        <v>0</v>
      </c>
      <c r="BB21" s="1">
        <v>0.33</v>
      </c>
      <c r="BC21" s="1">
        <v>13.33</v>
      </c>
      <c r="BD21" s="1">
        <v>7.67</v>
      </c>
      <c r="BE21" s="1">
        <v>5</v>
      </c>
      <c r="BF21" s="1">
        <v>2.67</v>
      </c>
      <c r="BG21" s="1">
        <v>2.33</v>
      </c>
      <c r="BH21" s="1">
        <v>1</v>
      </c>
      <c r="BI21" s="1">
        <v>1.35</v>
      </c>
      <c r="BJ21" s="1">
        <v>19</v>
      </c>
      <c r="BK21" s="1">
        <v>14.33</v>
      </c>
      <c r="BL21" s="1">
        <v>75</v>
      </c>
      <c r="BM21" s="1">
        <v>15.67</v>
      </c>
      <c r="BN21" s="1">
        <v>10</v>
      </c>
      <c r="BO21" s="1">
        <v>64</v>
      </c>
      <c r="BP21" s="1">
        <v>7.67</v>
      </c>
      <c r="BQ21" s="1">
        <v>5.33</v>
      </c>
      <c r="BR21" s="1">
        <v>69</v>
      </c>
      <c r="BS21" s="1">
        <v>1</v>
      </c>
      <c r="BT21" s="1">
        <v>0.67</v>
      </c>
      <c r="BU21" s="1">
        <v>2</v>
      </c>
      <c r="BV21" s="1">
        <v>1</v>
      </c>
      <c r="BW21" s="1">
        <v>2</v>
      </c>
      <c r="BX21" s="1">
        <v>2.33</v>
      </c>
      <c r="BY21" s="1">
        <v>38</v>
      </c>
      <c r="BZ21" s="1">
        <v>2</v>
      </c>
      <c r="CA21" s="1">
        <v>2</v>
      </c>
      <c r="CB21" s="1">
        <v>2.67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4.8843476999999984</v>
      </c>
      <c r="CL21" s="1">
        <v>2</v>
      </c>
    </row>
    <row r="22" spans="1:90" x14ac:dyDescent="0.25">
      <c r="A22" s="1" t="s">
        <v>102</v>
      </c>
      <c r="B22" s="1">
        <v>6.8</v>
      </c>
      <c r="C22" s="1">
        <v>3</v>
      </c>
      <c r="D22" s="1">
        <v>65.67</v>
      </c>
      <c r="E22" s="1">
        <v>0.3</v>
      </c>
      <c r="F22" s="1">
        <v>0.67</v>
      </c>
      <c r="G22" s="1">
        <v>0.5</v>
      </c>
      <c r="H22" s="1">
        <v>2</v>
      </c>
      <c r="I22" s="1">
        <v>2</v>
      </c>
      <c r="J22" s="1">
        <v>1.67</v>
      </c>
      <c r="K22" s="1">
        <v>2</v>
      </c>
      <c r="L22" s="1">
        <v>0</v>
      </c>
      <c r="M22" s="1">
        <v>0.33</v>
      </c>
      <c r="N22" s="1">
        <v>0.67</v>
      </c>
      <c r="O22" s="1">
        <v>0.39</v>
      </c>
      <c r="P22" s="1">
        <v>0.39</v>
      </c>
      <c r="Q22" s="1">
        <v>0.67</v>
      </c>
      <c r="R22" s="1">
        <v>0.67</v>
      </c>
      <c r="S22" s="1">
        <v>0</v>
      </c>
      <c r="T22" s="1">
        <v>0.33</v>
      </c>
      <c r="U22" s="1">
        <v>8.67</v>
      </c>
      <c r="V22" s="1">
        <v>4</v>
      </c>
      <c r="W22" s="1">
        <v>46</v>
      </c>
      <c r="X22" s="1">
        <v>0.33</v>
      </c>
      <c r="Y22" s="1">
        <v>0</v>
      </c>
      <c r="Z22" s="1">
        <v>0</v>
      </c>
      <c r="AA22" s="1">
        <v>0</v>
      </c>
      <c r="AB22" s="1">
        <v>0</v>
      </c>
      <c r="AC22" s="1">
        <v>0.33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39</v>
      </c>
      <c r="AL22" s="1">
        <v>5.7</v>
      </c>
      <c r="AM22" s="1">
        <v>27.87</v>
      </c>
      <c r="AN22" s="1">
        <v>1.8</v>
      </c>
      <c r="AO22" s="1">
        <v>4.7</v>
      </c>
      <c r="AP22" s="1">
        <v>6</v>
      </c>
      <c r="AQ22" s="1">
        <v>22</v>
      </c>
      <c r="AR22" s="1">
        <v>2</v>
      </c>
      <c r="AS22" s="1">
        <v>6.33</v>
      </c>
      <c r="AT22" s="1">
        <v>2</v>
      </c>
      <c r="AU22" s="1">
        <v>0</v>
      </c>
      <c r="AV22" s="1">
        <v>0</v>
      </c>
      <c r="AX22" s="1">
        <v>3.67</v>
      </c>
      <c r="AY22" s="1">
        <v>0.67</v>
      </c>
      <c r="AZ22" s="1">
        <v>0</v>
      </c>
      <c r="BA22" s="1">
        <v>0</v>
      </c>
      <c r="BB22" s="1">
        <v>0.67</v>
      </c>
      <c r="BC22" s="1">
        <v>14.33</v>
      </c>
      <c r="BD22" s="1">
        <v>9.67</v>
      </c>
      <c r="BE22" s="1">
        <v>5.33</v>
      </c>
      <c r="BF22" s="1">
        <v>0.67</v>
      </c>
      <c r="BG22" s="1">
        <v>2</v>
      </c>
      <c r="BH22" s="1">
        <v>2</v>
      </c>
      <c r="BI22" s="1">
        <v>1.63</v>
      </c>
      <c r="BJ22" s="1">
        <v>14</v>
      </c>
      <c r="BK22" s="1">
        <v>6.67</v>
      </c>
      <c r="BL22" s="1">
        <v>48</v>
      </c>
      <c r="BM22" s="1">
        <v>11.67</v>
      </c>
      <c r="BN22" s="1">
        <v>5.67</v>
      </c>
      <c r="BO22" s="1">
        <v>49</v>
      </c>
      <c r="BP22" s="1">
        <v>8.67</v>
      </c>
      <c r="BQ22" s="1">
        <v>4</v>
      </c>
      <c r="BR22" s="1">
        <v>46</v>
      </c>
      <c r="BS22" s="1">
        <v>0.33</v>
      </c>
      <c r="BT22" s="1">
        <v>0.33</v>
      </c>
      <c r="BU22" s="1">
        <v>3</v>
      </c>
      <c r="BV22" s="1">
        <v>0</v>
      </c>
      <c r="BW22" s="1">
        <v>2</v>
      </c>
      <c r="BX22" s="1">
        <v>1</v>
      </c>
      <c r="BY22" s="1">
        <v>25</v>
      </c>
      <c r="BZ22" s="1">
        <v>4.33</v>
      </c>
      <c r="CA22" s="1">
        <v>3</v>
      </c>
      <c r="CB22" s="1">
        <v>1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4.3734011000000006</v>
      </c>
      <c r="CL22" s="1">
        <v>2</v>
      </c>
    </row>
    <row r="23" spans="1:90" x14ac:dyDescent="0.25">
      <c r="A23" s="1" t="s">
        <v>64</v>
      </c>
      <c r="B23" s="1">
        <v>5.2</v>
      </c>
      <c r="C23" s="1">
        <v>2</v>
      </c>
      <c r="D23" s="1">
        <v>12</v>
      </c>
      <c r="E23" s="1">
        <v>0.24</v>
      </c>
      <c r="F23" s="1">
        <v>0</v>
      </c>
      <c r="G23" s="1">
        <v>0.2</v>
      </c>
      <c r="H23" s="1">
        <v>0</v>
      </c>
      <c r="I23" s="1">
        <v>0.5</v>
      </c>
      <c r="J23" s="1">
        <v>0.5</v>
      </c>
      <c r="K23" s="1">
        <v>0.5</v>
      </c>
      <c r="L23" s="1">
        <v>0</v>
      </c>
      <c r="M23" s="1">
        <v>0.5</v>
      </c>
      <c r="N23" s="1">
        <v>0</v>
      </c>
      <c r="O23" s="1">
        <v>0.22</v>
      </c>
      <c r="P23" s="1">
        <v>0.22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0.02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10.5</v>
      </c>
      <c r="AL23" s="1">
        <v>0.15</v>
      </c>
      <c r="AM23" s="1">
        <v>1.5</v>
      </c>
      <c r="AN23" s="1">
        <v>1</v>
      </c>
      <c r="AO23" s="1">
        <v>2.7</v>
      </c>
      <c r="AP23" s="1">
        <v>1.5</v>
      </c>
      <c r="AQ23" s="1">
        <v>1.5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1">
        <v>17</v>
      </c>
      <c r="BD23" s="1">
        <v>10</v>
      </c>
      <c r="BE23" s="1">
        <v>5</v>
      </c>
      <c r="BF23" s="1">
        <v>0</v>
      </c>
      <c r="BG23" s="1">
        <v>3</v>
      </c>
      <c r="BH23" s="1">
        <v>1</v>
      </c>
      <c r="BI23" s="1">
        <v>1.34</v>
      </c>
      <c r="BJ23" s="1">
        <v>2.5</v>
      </c>
      <c r="BK23" s="1">
        <v>1</v>
      </c>
      <c r="BL23" s="1">
        <v>40</v>
      </c>
      <c r="BM23" s="1">
        <v>2.5</v>
      </c>
      <c r="BN23" s="1">
        <v>1</v>
      </c>
      <c r="BO23" s="1">
        <v>40</v>
      </c>
      <c r="BP23" s="1">
        <v>1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2</v>
      </c>
      <c r="BW23" s="1">
        <v>0</v>
      </c>
      <c r="BX23" s="1">
        <v>0</v>
      </c>
      <c r="BY23" s="1">
        <v>4</v>
      </c>
      <c r="BZ23" s="1">
        <v>1.5</v>
      </c>
      <c r="CA23" s="1">
        <v>0</v>
      </c>
      <c r="CB23" s="1">
        <v>0.5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5.1984808000000005</v>
      </c>
      <c r="CL23" s="1">
        <v>1</v>
      </c>
    </row>
    <row r="24" spans="1:90" x14ac:dyDescent="0.25">
      <c r="A24" s="1" t="s">
        <v>65</v>
      </c>
      <c r="B24" s="1">
        <v>10.3</v>
      </c>
      <c r="C24" s="1">
        <v>3</v>
      </c>
      <c r="D24" s="1">
        <v>90</v>
      </c>
      <c r="E24" s="1">
        <v>0.34</v>
      </c>
      <c r="F24" s="1">
        <v>0.33</v>
      </c>
      <c r="G24" s="1">
        <v>0.6</v>
      </c>
      <c r="H24" s="1">
        <v>2</v>
      </c>
      <c r="I24" s="1">
        <v>3</v>
      </c>
      <c r="J24" s="1">
        <v>1.33</v>
      </c>
      <c r="K24" s="1">
        <v>3</v>
      </c>
      <c r="L24" s="1">
        <v>0</v>
      </c>
      <c r="M24" s="1">
        <v>1</v>
      </c>
      <c r="N24" s="1">
        <v>1.33</v>
      </c>
      <c r="O24" s="1">
        <v>0.52</v>
      </c>
      <c r="P24" s="1">
        <v>0.52</v>
      </c>
      <c r="Q24" s="1">
        <v>0.67</v>
      </c>
      <c r="R24" s="1">
        <v>0.67</v>
      </c>
      <c r="S24" s="1">
        <v>0</v>
      </c>
      <c r="T24" s="1">
        <v>0.33</v>
      </c>
      <c r="U24" s="1">
        <v>6.67</v>
      </c>
      <c r="V24" s="1">
        <v>5</v>
      </c>
      <c r="W24" s="1">
        <v>75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0.67</v>
      </c>
      <c r="AD24" s="1">
        <v>0</v>
      </c>
      <c r="AE24" s="1">
        <v>0.1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33.33</v>
      </c>
      <c r="AL24" s="1">
        <v>8.9</v>
      </c>
      <c r="AM24" s="1">
        <v>26</v>
      </c>
      <c r="AN24" s="1">
        <v>2.4</v>
      </c>
      <c r="AO24" s="1">
        <v>5.8</v>
      </c>
      <c r="AP24" s="1">
        <v>3</v>
      </c>
      <c r="AQ24" s="1">
        <v>19</v>
      </c>
      <c r="AR24" s="1">
        <v>0.67</v>
      </c>
      <c r="AS24" s="1">
        <v>5.33</v>
      </c>
      <c r="AT24" s="1">
        <v>2.33</v>
      </c>
      <c r="AU24" s="1">
        <v>0.33</v>
      </c>
      <c r="AV24" s="1">
        <v>0.33</v>
      </c>
      <c r="AW24" s="1">
        <v>100</v>
      </c>
      <c r="AX24" s="1">
        <v>2</v>
      </c>
      <c r="AY24" s="1">
        <v>1</v>
      </c>
      <c r="AZ24" s="1">
        <v>0</v>
      </c>
      <c r="BA24" s="1">
        <v>0</v>
      </c>
      <c r="BB24" s="1">
        <v>1</v>
      </c>
      <c r="BC24" s="1">
        <v>16</v>
      </c>
      <c r="BD24" s="1">
        <v>11</v>
      </c>
      <c r="BE24" s="1">
        <v>6.33</v>
      </c>
      <c r="BF24" s="1">
        <v>2.33</v>
      </c>
      <c r="BG24" s="1">
        <v>3.33</v>
      </c>
      <c r="BH24" s="1">
        <v>4</v>
      </c>
      <c r="BI24" s="1">
        <v>2.46</v>
      </c>
      <c r="BJ24" s="1">
        <v>14</v>
      </c>
      <c r="BK24" s="1">
        <v>9.33</v>
      </c>
      <c r="BL24" s="1">
        <v>67</v>
      </c>
      <c r="BM24" s="1">
        <v>10</v>
      </c>
      <c r="BN24" s="1">
        <v>6</v>
      </c>
      <c r="BO24" s="1">
        <v>60</v>
      </c>
      <c r="BP24" s="1">
        <v>6.67</v>
      </c>
      <c r="BQ24" s="1">
        <v>5</v>
      </c>
      <c r="BR24" s="1">
        <v>75</v>
      </c>
      <c r="BS24" s="1">
        <v>0</v>
      </c>
      <c r="BT24" s="1">
        <v>0</v>
      </c>
      <c r="BU24" s="1">
        <v>3</v>
      </c>
      <c r="BV24" s="1">
        <v>0</v>
      </c>
      <c r="BW24" s="1">
        <v>0</v>
      </c>
      <c r="BX24" s="1">
        <v>0.67</v>
      </c>
      <c r="BY24" s="1">
        <v>23.33</v>
      </c>
      <c r="BZ24" s="1">
        <v>5</v>
      </c>
      <c r="CA24" s="1">
        <v>0.67</v>
      </c>
      <c r="CB24" s="1">
        <v>1.33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4.9890979999999994</v>
      </c>
      <c r="CL24" s="1">
        <v>1</v>
      </c>
    </row>
    <row r="25" spans="1:90" x14ac:dyDescent="0.25">
      <c r="A25" s="1" t="s">
        <v>67</v>
      </c>
      <c r="B25" s="1">
        <v>5.4</v>
      </c>
      <c r="C25" s="1">
        <v>3</v>
      </c>
      <c r="D25" s="1">
        <v>60</v>
      </c>
      <c r="E25" s="1">
        <v>0.13</v>
      </c>
      <c r="F25" s="1">
        <v>0</v>
      </c>
      <c r="G25" s="1">
        <v>0.2</v>
      </c>
      <c r="H25" s="1">
        <v>0</v>
      </c>
      <c r="I25" s="1">
        <v>1.33</v>
      </c>
      <c r="J25" s="1">
        <v>0</v>
      </c>
      <c r="K25" s="1">
        <v>1</v>
      </c>
      <c r="L25" s="1">
        <v>0.33</v>
      </c>
      <c r="M25" s="1">
        <v>0.33</v>
      </c>
      <c r="N25" s="1">
        <v>0</v>
      </c>
      <c r="O25" s="1">
        <v>0.13</v>
      </c>
      <c r="P25" s="1">
        <v>0.13</v>
      </c>
      <c r="Q25" s="1">
        <v>0</v>
      </c>
      <c r="R25" s="1">
        <v>0</v>
      </c>
      <c r="S25" s="1">
        <v>0</v>
      </c>
      <c r="T25" s="1">
        <v>0</v>
      </c>
      <c r="U25" s="1">
        <v>8.33</v>
      </c>
      <c r="V25" s="1">
        <v>6.67</v>
      </c>
      <c r="W25" s="1">
        <v>80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0.04</v>
      </c>
      <c r="AF25" s="1">
        <v>0</v>
      </c>
      <c r="AG25" s="1">
        <v>0</v>
      </c>
      <c r="AH25" s="1">
        <v>0</v>
      </c>
      <c r="AI25" s="1">
        <v>0</v>
      </c>
      <c r="AJ25" s="1">
        <v>0.33</v>
      </c>
      <c r="AK25" s="1">
        <v>18</v>
      </c>
      <c r="AL25" s="1">
        <v>2.13</v>
      </c>
      <c r="AM25" s="1">
        <v>3.07</v>
      </c>
      <c r="AN25" s="1">
        <v>0.7</v>
      </c>
      <c r="AO25" s="1">
        <v>2.9</v>
      </c>
      <c r="AP25" s="1">
        <v>5.67</v>
      </c>
      <c r="AQ25" s="1">
        <v>5.67</v>
      </c>
      <c r="AR25" s="1">
        <v>0</v>
      </c>
      <c r="AS25" s="1">
        <v>1.67</v>
      </c>
      <c r="AT25" s="1">
        <v>0.33</v>
      </c>
      <c r="AU25" s="1">
        <v>1.67</v>
      </c>
      <c r="AV25" s="1">
        <v>1</v>
      </c>
      <c r="AW25" s="1">
        <v>60</v>
      </c>
      <c r="AX25" s="1">
        <v>3.33</v>
      </c>
      <c r="AY25" s="1">
        <v>1</v>
      </c>
      <c r="AZ25" s="1">
        <v>0</v>
      </c>
      <c r="BA25" s="1">
        <v>0.33</v>
      </c>
      <c r="BB25" s="1">
        <v>1.33</v>
      </c>
      <c r="BC25" s="1">
        <v>10.33</v>
      </c>
      <c r="BD25" s="1">
        <v>5.67</v>
      </c>
      <c r="BE25" s="1">
        <v>2.67</v>
      </c>
      <c r="BF25" s="1">
        <v>0</v>
      </c>
      <c r="BG25" s="1">
        <v>0.67</v>
      </c>
      <c r="BH25" s="1">
        <v>0.33</v>
      </c>
      <c r="BI25" s="1">
        <v>0.78</v>
      </c>
      <c r="BJ25" s="1">
        <v>15</v>
      </c>
      <c r="BK25" s="1">
        <v>12.33</v>
      </c>
      <c r="BL25" s="1">
        <v>82</v>
      </c>
      <c r="BM25" s="1">
        <v>11.67</v>
      </c>
      <c r="BN25" s="1">
        <v>8.67</v>
      </c>
      <c r="BO25" s="1">
        <v>74</v>
      </c>
      <c r="BP25" s="1">
        <v>8.33</v>
      </c>
      <c r="BQ25" s="1">
        <v>6.67</v>
      </c>
      <c r="BR25" s="1">
        <v>80</v>
      </c>
      <c r="BS25" s="1">
        <v>0</v>
      </c>
      <c r="BT25" s="1">
        <v>0</v>
      </c>
      <c r="BU25" s="1">
        <v>2</v>
      </c>
      <c r="BV25" s="1">
        <v>1</v>
      </c>
      <c r="BW25" s="1">
        <v>2</v>
      </c>
      <c r="BX25" s="1">
        <v>0</v>
      </c>
      <c r="BY25" s="1">
        <v>26</v>
      </c>
      <c r="BZ25" s="1">
        <v>2.67</v>
      </c>
      <c r="CA25" s="1">
        <v>0.33</v>
      </c>
      <c r="CB25" s="1">
        <v>1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5.6806516000000027</v>
      </c>
      <c r="CL25" s="1">
        <v>1</v>
      </c>
    </row>
    <row r="26" spans="1:90" x14ac:dyDescent="0.25">
      <c r="A26" s="1" t="s">
        <v>69</v>
      </c>
      <c r="B26" s="1">
        <v>5.2</v>
      </c>
      <c r="C26" s="1">
        <v>2</v>
      </c>
      <c r="D26" s="1">
        <v>21</v>
      </c>
      <c r="E26" s="1">
        <v>0.02</v>
      </c>
      <c r="F26" s="1">
        <v>0</v>
      </c>
      <c r="G26" s="1">
        <v>0</v>
      </c>
      <c r="H26" s="1">
        <v>0</v>
      </c>
      <c r="I26" s="1">
        <v>0.5</v>
      </c>
      <c r="J26" s="1">
        <v>0</v>
      </c>
      <c r="K26" s="1">
        <v>0</v>
      </c>
      <c r="L26" s="1">
        <v>0.5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2.5</v>
      </c>
      <c r="V26" s="1">
        <v>1</v>
      </c>
      <c r="W26" s="1">
        <v>40</v>
      </c>
      <c r="X26" s="1">
        <v>0</v>
      </c>
      <c r="Y26" s="1">
        <v>0</v>
      </c>
      <c r="AA26" s="1">
        <v>0</v>
      </c>
      <c r="AB26" s="1">
        <v>0</v>
      </c>
      <c r="AC26" s="1">
        <v>0.5</v>
      </c>
      <c r="AD26" s="1">
        <v>0</v>
      </c>
      <c r="AE26" s="1">
        <v>0.02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1.5</v>
      </c>
      <c r="AL26" s="1">
        <v>5.35</v>
      </c>
      <c r="AM26" s="1">
        <v>0.7</v>
      </c>
      <c r="AN26" s="1">
        <v>0.1</v>
      </c>
      <c r="AO26" s="1">
        <v>1.1000000000000001</v>
      </c>
      <c r="AP26" s="1">
        <v>1</v>
      </c>
      <c r="AQ26" s="1">
        <v>1</v>
      </c>
      <c r="AR26" s="1">
        <v>0</v>
      </c>
      <c r="AS26" s="1">
        <v>0.5</v>
      </c>
      <c r="AT26" s="1">
        <v>0</v>
      </c>
      <c r="AU26" s="1">
        <v>0.5</v>
      </c>
      <c r="AV26" s="1">
        <v>0.5</v>
      </c>
      <c r="AW26" s="1">
        <v>100</v>
      </c>
      <c r="AX26" s="1">
        <v>1</v>
      </c>
      <c r="AY26" s="1">
        <v>0.5</v>
      </c>
      <c r="AZ26" s="1">
        <v>0</v>
      </c>
      <c r="BA26" s="1">
        <v>0</v>
      </c>
      <c r="BB26" s="1">
        <v>0.5</v>
      </c>
      <c r="BC26" s="1">
        <v>17</v>
      </c>
      <c r="BD26" s="1">
        <v>10</v>
      </c>
      <c r="BE26" s="1">
        <v>5</v>
      </c>
      <c r="BF26" s="1">
        <v>0</v>
      </c>
      <c r="BG26" s="1">
        <v>3</v>
      </c>
      <c r="BH26" s="1">
        <v>1</v>
      </c>
      <c r="BI26" s="1">
        <v>1.34</v>
      </c>
      <c r="BJ26" s="1">
        <v>5.5</v>
      </c>
      <c r="BK26" s="1">
        <v>2</v>
      </c>
      <c r="BL26" s="1">
        <v>36</v>
      </c>
      <c r="BM26" s="1">
        <v>4.5</v>
      </c>
      <c r="BN26" s="1">
        <v>2</v>
      </c>
      <c r="BO26" s="1">
        <v>44</v>
      </c>
      <c r="BP26" s="1">
        <v>2.5</v>
      </c>
      <c r="BQ26" s="1">
        <v>1</v>
      </c>
      <c r="BR26" s="1">
        <v>40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0</v>
      </c>
      <c r="BY26" s="1">
        <v>9.5</v>
      </c>
      <c r="BZ26" s="1">
        <v>0.5</v>
      </c>
      <c r="CA26" s="1">
        <v>1</v>
      </c>
      <c r="CB26" s="1">
        <v>0</v>
      </c>
      <c r="CC26" s="1">
        <v>0.5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4.3320885999999987</v>
      </c>
      <c r="CL26" s="1">
        <v>1</v>
      </c>
    </row>
    <row r="27" spans="1:90" x14ac:dyDescent="0.25">
      <c r="A27" s="1" t="s">
        <v>72</v>
      </c>
      <c r="B27" s="1">
        <v>5.8</v>
      </c>
      <c r="C27" s="1">
        <v>3</v>
      </c>
      <c r="D27" s="1">
        <v>90</v>
      </c>
      <c r="E27" s="1">
        <v>0.43</v>
      </c>
      <c r="F27" s="1">
        <v>0.67</v>
      </c>
      <c r="G27" s="1">
        <v>0.6</v>
      </c>
      <c r="H27" s="1">
        <v>2</v>
      </c>
      <c r="I27" s="1">
        <v>3.33</v>
      </c>
      <c r="J27" s="1">
        <v>1.67</v>
      </c>
      <c r="K27" s="1">
        <v>3</v>
      </c>
      <c r="L27" s="1">
        <v>0.33</v>
      </c>
      <c r="M27" s="1">
        <v>0.33</v>
      </c>
      <c r="N27" s="1">
        <v>0.33</v>
      </c>
      <c r="O27" s="1">
        <v>0.42</v>
      </c>
      <c r="P27" s="1">
        <v>0.42</v>
      </c>
      <c r="Q27" s="1">
        <v>0.67</v>
      </c>
      <c r="R27" s="1">
        <v>0.67</v>
      </c>
      <c r="S27" s="1">
        <v>0</v>
      </c>
      <c r="T27" s="1">
        <v>0.33</v>
      </c>
      <c r="U27" s="1">
        <v>8</v>
      </c>
      <c r="V27" s="1">
        <v>6.67</v>
      </c>
      <c r="W27" s="1">
        <v>83</v>
      </c>
      <c r="X27" s="1">
        <v>0.67</v>
      </c>
      <c r="Y27" s="1">
        <v>0</v>
      </c>
      <c r="Z27" s="1">
        <v>0</v>
      </c>
      <c r="AA27" s="1">
        <v>0</v>
      </c>
      <c r="AB27" s="1">
        <v>0</v>
      </c>
      <c r="AC27" s="1">
        <v>0.67</v>
      </c>
      <c r="AD27" s="1">
        <v>0</v>
      </c>
      <c r="AE27" s="1">
        <v>0.14000000000000001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56.33</v>
      </c>
      <c r="AL27" s="1">
        <v>8.83</v>
      </c>
      <c r="AM27" s="1">
        <v>25.93</v>
      </c>
      <c r="AN27" s="1">
        <v>2.1</v>
      </c>
      <c r="AO27" s="1">
        <v>4.9000000000000004</v>
      </c>
      <c r="AP27" s="1">
        <v>3.33</v>
      </c>
      <c r="AQ27" s="1">
        <v>19.329999999999998</v>
      </c>
      <c r="AR27" s="1">
        <v>1.33</v>
      </c>
      <c r="AS27" s="1">
        <v>6</v>
      </c>
      <c r="AT27" s="1">
        <v>0.67</v>
      </c>
      <c r="AU27" s="1">
        <v>0.33</v>
      </c>
      <c r="AV27" s="1">
        <v>0.33</v>
      </c>
      <c r="AW27" s="1">
        <v>100</v>
      </c>
      <c r="AX27" s="1">
        <v>1.33</v>
      </c>
      <c r="AY27" s="1">
        <v>0</v>
      </c>
      <c r="AZ27" s="1">
        <v>0</v>
      </c>
      <c r="BA27" s="1">
        <v>0.33</v>
      </c>
      <c r="BB27" s="1">
        <v>0.33</v>
      </c>
      <c r="BC27" s="1">
        <v>10.33</v>
      </c>
      <c r="BD27" s="1">
        <v>5.67</v>
      </c>
      <c r="BE27" s="1">
        <v>2.67</v>
      </c>
      <c r="BF27" s="1">
        <v>0</v>
      </c>
      <c r="BG27" s="1">
        <v>0.67</v>
      </c>
      <c r="BH27" s="1">
        <v>0.33</v>
      </c>
      <c r="BI27" s="1">
        <v>0.78</v>
      </c>
      <c r="BJ27" s="1">
        <v>11.33</v>
      </c>
      <c r="BK27" s="1">
        <v>9.33</v>
      </c>
      <c r="BL27" s="1">
        <v>82</v>
      </c>
      <c r="BM27" s="1">
        <v>11</v>
      </c>
      <c r="BN27" s="1">
        <v>8.33</v>
      </c>
      <c r="BO27" s="1">
        <v>76</v>
      </c>
      <c r="BP27" s="1">
        <v>8</v>
      </c>
      <c r="BQ27" s="1">
        <v>6.67</v>
      </c>
      <c r="BR27" s="1">
        <v>83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1</v>
      </c>
      <c r="BY27" s="1">
        <v>23.33</v>
      </c>
      <c r="BZ27" s="1">
        <v>5.33</v>
      </c>
      <c r="CA27" s="1">
        <v>0.33</v>
      </c>
      <c r="CB27" s="1">
        <v>0.33</v>
      </c>
      <c r="CC27" s="1">
        <v>0.67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5.7476072999999985</v>
      </c>
      <c r="CL27" s="1">
        <v>1</v>
      </c>
    </row>
    <row r="28" spans="1:90" x14ac:dyDescent="0.25">
      <c r="A28" s="1" t="s">
        <v>115</v>
      </c>
      <c r="B28" s="1">
        <v>5.4</v>
      </c>
      <c r="C28" s="1">
        <v>1</v>
      </c>
      <c r="D28" s="1">
        <v>11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100</v>
      </c>
      <c r="X28" s="1">
        <v>0</v>
      </c>
      <c r="Y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0.5</v>
      </c>
      <c r="AM28" s="1">
        <v>3.2</v>
      </c>
      <c r="AN28" s="1">
        <v>0</v>
      </c>
      <c r="AO28" s="1">
        <v>2.2000000000000002</v>
      </c>
      <c r="AP28" s="1">
        <v>6</v>
      </c>
      <c r="AQ28" s="1">
        <v>6</v>
      </c>
      <c r="AR28" s="1">
        <v>0</v>
      </c>
      <c r="AS28" s="1">
        <v>1</v>
      </c>
      <c r="AT28" s="1">
        <v>0</v>
      </c>
      <c r="AU28" s="1">
        <v>2</v>
      </c>
      <c r="AV28" s="1">
        <v>2</v>
      </c>
      <c r="AW28" s="1">
        <v>100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14</v>
      </c>
      <c r="BD28" s="1">
        <v>9</v>
      </c>
      <c r="BE28" s="1">
        <v>10</v>
      </c>
      <c r="BF28" s="1">
        <v>0</v>
      </c>
      <c r="BG28" s="1">
        <v>1</v>
      </c>
      <c r="BH28" s="1">
        <v>3</v>
      </c>
      <c r="BI28" s="1">
        <v>2.79</v>
      </c>
      <c r="BJ28" s="1">
        <v>5</v>
      </c>
      <c r="BK28" s="1">
        <v>5</v>
      </c>
      <c r="BL28" s="1">
        <v>100</v>
      </c>
      <c r="BM28" s="1">
        <v>3</v>
      </c>
      <c r="BN28" s="1">
        <v>3</v>
      </c>
      <c r="BO28" s="1">
        <v>100</v>
      </c>
      <c r="BP28" s="1">
        <v>1</v>
      </c>
      <c r="BQ28" s="1">
        <v>1</v>
      </c>
      <c r="BR28" s="1">
        <v>100</v>
      </c>
      <c r="BS28" s="1">
        <v>0</v>
      </c>
      <c r="BT28" s="1">
        <v>0</v>
      </c>
      <c r="BU28" s="1">
        <v>0</v>
      </c>
      <c r="BV28" s="1">
        <v>1</v>
      </c>
      <c r="BW28" s="1">
        <v>0</v>
      </c>
      <c r="BX28" s="1">
        <v>0</v>
      </c>
      <c r="BY28" s="1">
        <v>7</v>
      </c>
      <c r="BZ28" s="1">
        <v>0</v>
      </c>
      <c r="CA28" s="1">
        <v>0</v>
      </c>
      <c r="CB28" s="1">
        <v>1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4.8998599</v>
      </c>
      <c r="CL28" s="1">
        <v>1</v>
      </c>
    </row>
    <row r="29" spans="1:90" x14ac:dyDescent="0.25">
      <c r="A29" s="1" t="s">
        <v>76</v>
      </c>
      <c r="B29" s="1">
        <v>11.5</v>
      </c>
      <c r="C29" s="1">
        <v>2</v>
      </c>
      <c r="D29" s="1">
        <v>14.5</v>
      </c>
      <c r="E29" s="1">
        <v>0.02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</v>
      </c>
      <c r="V29" s="1">
        <v>2.5</v>
      </c>
      <c r="W29" s="1">
        <v>63</v>
      </c>
      <c r="X29" s="1">
        <v>0</v>
      </c>
      <c r="Y29" s="1">
        <v>0</v>
      </c>
      <c r="AA29" s="1">
        <v>0</v>
      </c>
      <c r="AB29" s="1">
        <v>0</v>
      </c>
      <c r="AC29" s="1">
        <v>0.5</v>
      </c>
      <c r="AD29" s="1">
        <v>0</v>
      </c>
      <c r="AE29" s="1">
        <v>0.02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2</v>
      </c>
      <c r="AL29" s="1">
        <v>6.15</v>
      </c>
      <c r="AM29" s="1">
        <v>2.6</v>
      </c>
      <c r="AN29" s="1">
        <v>0.1</v>
      </c>
      <c r="AO29" s="1">
        <v>1.5</v>
      </c>
      <c r="AP29" s="1">
        <v>3</v>
      </c>
      <c r="AQ29" s="1">
        <v>3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0</v>
      </c>
      <c r="AY29" s="1">
        <v>0.5</v>
      </c>
      <c r="AZ29" s="1">
        <v>0</v>
      </c>
      <c r="BA29" s="1">
        <v>0</v>
      </c>
      <c r="BB29" s="1">
        <v>0.5</v>
      </c>
      <c r="BC29" s="1">
        <v>8.5</v>
      </c>
      <c r="BD29" s="1">
        <v>3.5</v>
      </c>
      <c r="BE29" s="1">
        <v>4</v>
      </c>
      <c r="BF29" s="1">
        <v>1</v>
      </c>
      <c r="BG29" s="1">
        <v>0.5</v>
      </c>
      <c r="BH29" s="1">
        <v>1</v>
      </c>
      <c r="BI29" s="1">
        <v>0.98</v>
      </c>
      <c r="BJ29" s="1">
        <v>5</v>
      </c>
      <c r="BK29" s="1">
        <v>3</v>
      </c>
      <c r="BL29" s="1">
        <v>60</v>
      </c>
      <c r="BM29" s="1">
        <v>5</v>
      </c>
      <c r="BN29" s="1">
        <v>3</v>
      </c>
      <c r="BO29" s="1">
        <v>60</v>
      </c>
      <c r="BP29" s="1">
        <v>4</v>
      </c>
      <c r="BQ29" s="1">
        <v>2.5</v>
      </c>
      <c r="BR29" s="1">
        <v>63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7.5</v>
      </c>
      <c r="BZ29" s="1">
        <v>1</v>
      </c>
      <c r="CA29" s="1">
        <v>0</v>
      </c>
      <c r="CB29" s="1">
        <v>0.5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5.1892519999999998</v>
      </c>
      <c r="CL29" s="1">
        <v>1</v>
      </c>
    </row>
    <row r="30" spans="1:90" x14ac:dyDescent="0.25">
      <c r="A30" s="1" t="s">
        <v>78</v>
      </c>
      <c r="B30" s="1">
        <v>5.9</v>
      </c>
      <c r="C30" s="1">
        <v>3</v>
      </c>
      <c r="D30" s="1">
        <v>90</v>
      </c>
      <c r="E30" s="1">
        <v>0.42</v>
      </c>
      <c r="F30" s="1">
        <v>0.28999999999999998</v>
      </c>
      <c r="G30" s="1">
        <v>0.9</v>
      </c>
      <c r="H30" s="1">
        <v>2</v>
      </c>
      <c r="I30" s="1">
        <v>3.33</v>
      </c>
      <c r="J30" s="1">
        <v>1.33</v>
      </c>
      <c r="K30" s="1">
        <v>3</v>
      </c>
      <c r="L30" s="1">
        <v>0.33</v>
      </c>
      <c r="M30" s="1">
        <v>1.33</v>
      </c>
      <c r="N30" s="1">
        <v>0.67</v>
      </c>
      <c r="O30" s="1">
        <v>0.5</v>
      </c>
      <c r="P30" s="1">
        <v>0.76</v>
      </c>
      <c r="Q30" s="1">
        <v>0.67</v>
      </c>
      <c r="R30" s="1">
        <v>0.67</v>
      </c>
      <c r="S30" s="1">
        <v>0</v>
      </c>
      <c r="T30" s="1">
        <v>0</v>
      </c>
      <c r="U30" s="1">
        <v>16</v>
      </c>
      <c r="V30" s="1">
        <v>8.33</v>
      </c>
      <c r="W30" s="1">
        <v>52</v>
      </c>
      <c r="X30" s="1">
        <v>0</v>
      </c>
      <c r="Y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0.14000000000000001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55.33</v>
      </c>
      <c r="AL30" s="1">
        <v>10.43</v>
      </c>
      <c r="AM30" s="1">
        <v>26.47</v>
      </c>
      <c r="AN30" s="1">
        <v>3.5</v>
      </c>
      <c r="AO30" s="1">
        <v>6.7</v>
      </c>
      <c r="AP30" s="1">
        <v>-0.67</v>
      </c>
      <c r="AQ30" s="1">
        <v>15.33</v>
      </c>
      <c r="AR30" s="1">
        <v>0</v>
      </c>
      <c r="AS30" s="1">
        <v>4.67</v>
      </c>
      <c r="AT30" s="1">
        <v>2.33</v>
      </c>
      <c r="AU30" s="1">
        <v>0.67</v>
      </c>
      <c r="AV30" s="1">
        <v>0</v>
      </c>
      <c r="AW30" s="1">
        <v>0</v>
      </c>
      <c r="AX30" s="1">
        <v>4</v>
      </c>
      <c r="AY30" s="1">
        <v>0.67</v>
      </c>
      <c r="AZ30" s="1">
        <v>0</v>
      </c>
      <c r="BA30" s="1">
        <v>0.67</v>
      </c>
      <c r="BB30" s="1">
        <v>1.33</v>
      </c>
      <c r="BC30" s="1">
        <v>11.67</v>
      </c>
      <c r="BD30" s="1">
        <v>9</v>
      </c>
      <c r="BE30" s="1">
        <v>5</v>
      </c>
      <c r="BF30" s="1">
        <v>0.67</v>
      </c>
      <c r="BG30" s="1">
        <v>2</v>
      </c>
      <c r="BH30" s="1">
        <v>2.67</v>
      </c>
      <c r="BI30" s="1">
        <v>1.75</v>
      </c>
      <c r="BJ30" s="1">
        <v>23</v>
      </c>
      <c r="BK30" s="1">
        <v>14.33</v>
      </c>
      <c r="BL30" s="1">
        <v>62</v>
      </c>
      <c r="BM30" s="1">
        <v>20</v>
      </c>
      <c r="BN30" s="1">
        <v>11.33</v>
      </c>
      <c r="BO30" s="1">
        <v>57</v>
      </c>
      <c r="BP30" s="1">
        <v>16</v>
      </c>
      <c r="BQ30" s="1">
        <v>8.33</v>
      </c>
      <c r="BR30" s="1">
        <v>52</v>
      </c>
      <c r="BS30" s="1">
        <v>0</v>
      </c>
      <c r="BT30" s="1">
        <v>0</v>
      </c>
      <c r="BU30" s="1">
        <v>3</v>
      </c>
      <c r="BV30" s="1">
        <v>0</v>
      </c>
      <c r="BW30" s="1">
        <v>0</v>
      </c>
      <c r="BX30" s="1">
        <v>1</v>
      </c>
      <c r="BY30" s="1">
        <v>41</v>
      </c>
      <c r="BZ30" s="1">
        <v>7.33</v>
      </c>
      <c r="CA30" s="1">
        <v>3</v>
      </c>
      <c r="CB30" s="1">
        <v>1.33</v>
      </c>
      <c r="CC30" s="1">
        <v>0.67</v>
      </c>
      <c r="CD30" s="1">
        <v>0.33</v>
      </c>
      <c r="CE30" s="1">
        <v>0</v>
      </c>
      <c r="CF30" s="1">
        <v>0</v>
      </c>
      <c r="CG30" s="1">
        <v>0</v>
      </c>
      <c r="CH30" s="1">
        <v>0</v>
      </c>
      <c r="CI30" s="1">
        <v>0.33</v>
      </c>
      <c r="CJ30" s="1">
        <v>0.33</v>
      </c>
      <c r="CK30" s="1">
        <f t="shared" si="0"/>
        <v>5.3548321999999979</v>
      </c>
      <c r="CL30" s="1">
        <v>1</v>
      </c>
    </row>
    <row r="31" spans="1:90" x14ac:dyDescent="0.25">
      <c r="A31" s="1" t="s">
        <v>81</v>
      </c>
      <c r="B31" s="1">
        <v>7.4</v>
      </c>
      <c r="C31" s="1">
        <v>3</v>
      </c>
      <c r="D31" s="1">
        <v>90</v>
      </c>
      <c r="E31" s="1">
        <v>0.28000000000000003</v>
      </c>
      <c r="F31" s="1">
        <v>1</v>
      </c>
      <c r="G31" s="1">
        <v>0.2</v>
      </c>
      <c r="H31" s="1">
        <v>1</v>
      </c>
      <c r="I31" s="1">
        <v>2.33</v>
      </c>
      <c r="J31" s="1">
        <v>0.33</v>
      </c>
      <c r="K31" s="1">
        <v>1.33</v>
      </c>
      <c r="L31" s="1">
        <v>1</v>
      </c>
      <c r="M31" s="1">
        <v>0.33</v>
      </c>
      <c r="N31" s="1">
        <v>0.33</v>
      </c>
      <c r="O31" s="1">
        <v>0.17</v>
      </c>
      <c r="P31" s="1">
        <v>0.17</v>
      </c>
      <c r="Q31" s="1">
        <v>0.33</v>
      </c>
      <c r="R31" s="1">
        <v>0</v>
      </c>
      <c r="S31" s="1">
        <v>0.33</v>
      </c>
      <c r="T31" s="1">
        <v>0</v>
      </c>
      <c r="U31" s="1">
        <v>10.33</v>
      </c>
      <c r="V31" s="1">
        <v>5.33</v>
      </c>
      <c r="W31" s="1">
        <v>52</v>
      </c>
      <c r="X31" s="1">
        <v>0.33</v>
      </c>
      <c r="Y31" s="1">
        <v>0</v>
      </c>
      <c r="Z31" s="1">
        <v>0</v>
      </c>
      <c r="AA31" s="1">
        <v>0</v>
      </c>
      <c r="AB31" s="1">
        <v>0</v>
      </c>
      <c r="AC31" s="1">
        <v>0.33</v>
      </c>
      <c r="AD31" s="1">
        <v>0</v>
      </c>
      <c r="AE31" s="1">
        <v>0.05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18.670000000000002</v>
      </c>
      <c r="AL31" s="1">
        <v>7.13</v>
      </c>
      <c r="AM31" s="1">
        <v>13.47</v>
      </c>
      <c r="AN31" s="1">
        <v>0.9</v>
      </c>
      <c r="AO31" s="1">
        <v>3.3</v>
      </c>
      <c r="AP31" s="1">
        <v>2</v>
      </c>
      <c r="AQ31" s="1">
        <v>10</v>
      </c>
      <c r="AR31" s="1">
        <v>0.67</v>
      </c>
      <c r="AS31" s="1">
        <v>4</v>
      </c>
      <c r="AT31" s="1">
        <v>0</v>
      </c>
      <c r="AU31" s="1">
        <v>1</v>
      </c>
      <c r="AV31" s="1">
        <v>0.67</v>
      </c>
      <c r="AW31" s="1">
        <v>67</v>
      </c>
      <c r="AX31" s="1">
        <v>2.33</v>
      </c>
      <c r="AY31" s="1">
        <v>0.33</v>
      </c>
      <c r="AZ31" s="1">
        <v>0</v>
      </c>
      <c r="BA31" s="1">
        <v>0.33</v>
      </c>
      <c r="BB31" s="1">
        <v>0.67</v>
      </c>
      <c r="BC31" s="1">
        <v>9.33</v>
      </c>
      <c r="BD31" s="1">
        <v>4.67</v>
      </c>
      <c r="BE31" s="1">
        <v>2.67</v>
      </c>
      <c r="BF31" s="1">
        <v>0.67</v>
      </c>
      <c r="BG31" s="1">
        <v>1</v>
      </c>
      <c r="BH31" s="1">
        <v>0.67</v>
      </c>
      <c r="BI31" s="1">
        <v>0.74</v>
      </c>
      <c r="BJ31" s="1">
        <v>25.33</v>
      </c>
      <c r="BK31" s="1">
        <v>16.670000000000002</v>
      </c>
      <c r="BL31" s="1">
        <v>66</v>
      </c>
      <c r="BM31" s="1">
        <v>15.33</v>
      </c>
      <c r="BN31" s="1">
        <v>8.67</v>
      </c>
      <c r="BO31" s="1">
        <v>57</v>
      </c>
      <c r="BP31" s="1">
        <v>10.33</v>
      </c>
      <c r="BQ31" s="1">
        <v>5.33</v>
      </c>
      <c r="BR31" s="1">
        <v>52</v>
      </c>
      <c r="BS31" s="1">
        <v>0</v>
      </c>
      <c r="BT31" s="1">
        <v>0</v>
      </c>
      <c r="BU31" s="1">
        <v>3</v>
      </c>
      <c r="BV31" s="1">
        <v>0</v>
      </c>
      <c r="BW31" s="1">
        <v>0</v>
      </c>
      <c r="BX31" s="1">
        <v>1.67</v>
      </c>
      <c r="BY31" s="1">
        <v>44</v>
      </c>
      <c r="BZ31" s="1">
        <v>5</v>
      </c>
      <c r="CA31" s="1">
        <v>2.33</v>
      </c>
      <c r="CB31" s="1">
        <v>0.67</v>
      </c>
      <c r="CC31" s="1">
        <v>0.33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3.4752869000000026</v>
      </c>
      <c r="CL31" s="1">
        <v>1</v>
      </c>
    </row>
    <row r="32" spans="1:90" x14ac:dyDescent="0.25">
      <c r="A32" s="1" t="s">
        <v>82</v>
      </c>
      <c r="B32" s="1">
        <v>8.5</v>
      </c>
      <c r="C32" s="1">
        <v>2</v>
      </c>
      <c r="D32" s="1">
        <v>88.5</v>
      </c>
      <c r="E32" s="1">
        <v>0.38</v>
      </c>
      <c r="F32" s="1">
        <v>0.25</v>
      </c>
      <c r="G32" s="1">
        <v>0.9</v>
      </c>
      <c r="H32" s="1">
        <v>1</v>
      </c>
      <c r="I32" s="1">
        <v>5</v>
      </c>
      <c r="J32" s="1">
        <v>1.5</v>
      </c>
      <c r="K32" s="1">
        <v>3</v>
      </c>
      <c r="L32" s="1">
        <v>2</v>
      </c>
      <c r="M32" s="1">
        <v>0.5</v>
      </c>
      <c r="N32" s="1">
        <v>0</v>
      </c>
      <c r="O32" s="1">
        <v>0.46</v>
      </c>
      <c r="P32" s="1">
        <v>0.46</v>
      </c>
      <c r="Q32" s="1">
        <v>0</v>
      </c>
      <c r="R32" s="1">
        <v>0</v>
      </c>
      <c r="S32" s="1">
        <v>0</v>
      </c>
      <c r="T32" s="1">
        <v>0</v>
      </c>
      <c r="U32" s="1">
        <v>19.5</v>
      </c>
      <c r="V32" s="1">
        <v>16</v>
      </c>
      <c r="W32" s="1">
        <v>82</v>
      </c>
      <c r="X32" s="1">
        <v>0.5</v>
      </c>
      <c r="Y32" s="1">
        <v>0</v>
      </c>
      <c r="Z32" s="1">
        <v>0</v>
      </c>
      <c r="AA32" s="1">
        <v>0</v>
      </c>
      <c r="AB32" s="1">
        <v>0</v>
      </c>
      <c r="AC32" s="1">
        <v>1.5</v>
      </c>
      <c r="AD32" s="1">
        <v>0.5</v>
      </c>
      <c r="AE32" s="1">
        <v>0.38</v>
      </c>
      <c r="AF32" s="1">
        <v>0.5</v>
      </c>
      <c r="AG32" s="1">
        <v>0</v>
      </c>
      <c r="AH32" s="1">
        <v>0</v>
      </c>
      <c r="AI32" s="1">
        <v>0</v>
      </c>
      <c r="AJ32" s="1">
        <v>0</v>
      </c>
      <c r="AK32" s="1">
        <v>66</v>
      </c>
      <c r="AL32" s="1">
        <v>20.9</v>
      </c>
      <c r="AM32" s="1">
        <v>16.399999999999999</v>
      </c>
      <c r="AN32" s="1">
        <v>3</v>
      </c>
      <c r="AO32" s="1">
        <v>6</v>
      </c>
      <c r="AP32" s="1">
        <v>9</v>
      </c>
      <c r="AQ32" s="1">
        <v>13.5</v>
      </c>
      <c r="AR32" s="1">
        <v>0</v>
      </c>
      <c r="AS32" s="1">
        <v>3.5</v>
      </c>
      <c r="AT32" s="1">
        <v>1</v>
      </c>
      <c r="AU32" s="1">
        <v>0.5</v>
      </c>
      <c r="AV32" s="1">
        <v>0.5</v>
      </c>
      <c r="AW32" s="1">
        <v>100</v>
      </c>
      <c r="AX32" s="1">
        <v>2</v>
      </c>
      <c r="AY32" s="1">
        <v>0.5</v>
      </c>
      <c r="AZ32" s="1">
        <v>0</v>
      </c>
      <c r="BA32" s="1">
        <v>0.5</v>
      </c>
      <c r="BB32" s="1">
        <v>1</v>
      </c>
      <c r="BC32" s="1">
        <v>7</v>
      </c>
      <c r="BD32" s="1">
        <v>4.5</v>
      </c>
      <c r="BE32" s="1">
        <v>3</v>
      </c>
      <c r="BF32" s="1">
        <v>1.5</v>
      </c>
      <c r="BG32" s="1">
        <v>2.5</v>
      </c>
      <c r="BH32" s="1">
        <v>0.5</v>
      </c>
      <c r="BI32" s="1">
        <v>0.71</v>
      </c>
      <c r="BJ32" s="1">
        <v>30.5</v>
      </c>
      <c r="BK32" s="1">
        <v>25.5</v>
      </c>
      <c r="BL32" s="1">
        <v>84</v>
      </c>
      <c r="BM32" s="1">
        <v>27</v>
      </c>
      <c r="BN32" s="1">
        <v>22.5</v>
      </c>
      <c r="BO32" s="1">
        <v>83</v>
      </c>
      <c r="BP32" s="1">
        <v>19.5</v>
      </c>
      <c r="BQ32" s="1">
        <v>16</v>
      </c>
      <c r="BR32" s="1">
        <v>82</v>
      </c>
      <c r="BS32" s="1">
        <v>0</v>
      </c>
      <c r="BT32" s="1">
        <v>0</v>
      </c>
      <c r="BU32" s="1">
        <v>2</v>
      </c>
      <c r="BV32" s="1">
        <v>0</v>
      </c>
      <c r="BW32" s="1">
        <v>1</v>
      </c>
      <c r="BX32" s="1">
        <v>3</v>
      </c>
      <c r="BY32" s="1">
        <v>46.5</v>
      </c>
      <c r="BZ32" s="1">
        <v>8.5</v>
      </c>
      <c r="CA32" s="1">
        <v>1.5</v>
      </c>
      <c r="CB32" s="1">
        <v>3.5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6.2598973999999989</v>
      </c>
      <c r="CL32" s="1">
        <v>1</v>
      </c>
    </row>
    <row r="33" spans="1:90" x14ac:dyDescent="0.25">
      <c r="A33" s="1" t="s">
        <v>84</v>
      </c>
      <c r="B33" s="1">
        <v>6.9</v>
      </c>
      <c r="C33" s="1">
        <v>1</v>
      </c>
      <c r="D33" s="1">
        <v>45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7</v>
      </c>
      <c r="V33" s="1">
        <v>6</v>
      </c>
      <c r="W33" s="1">
        <v>86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1.9</v>
      </c>
      <c r="AM33" s="1">
        <v>3.2</v>
      </c>
      <c r="AN33" s="1">
        <v>0</v>
      </c>
      <c r="AO33" s="1">
        <v>2</v>
      </c>
      <c r="AP33" s="1">
        <v>2</v>
      </c>
      <c r="AQ33" s="1">
        <v>2</v>
      </c>
      <c r="AR33" s="1">
        <v>0</v>
      </c>
      <c r="AS33" s="1">
        <v>1</v>
      </c>
      <c r="AT33" s="1">
        <v>1</v>
      </c>
      <c r="AU33" s="1">
        <v>1</v>
      </c>
      <c r="AV33" s="1">
        <v>1</v>
      </c>
      <c r="AW33" s="1">
        <v>100</v>
      </c>
      <c r="AX33" s="1">
        <v>2</v>
      </c>
      <c r="AY33" s="1">
        <v>0</v>
      </c>
      <c r="AZ33" s="1">
        <v>0</v>
      </c>
      <c r="BA33" s="1">
        <v>1</v>
      </c>
      <c r="BB33" s="1">
        <v>1</v>
      </c>
      <c r="BC33" s="1">
        <v>16</v>
      </c>
      <c r="BD33" s="1">
        <v>9</v>
      </c>
      <c r="BE33" s="1">
        <v>7</v>
      </c>
      <c r="BF33" s="1">
        <v>2</v>
      </c>
      <c r="BG33" s="1">
        <v>1</v>
      </c>
      <c r="BH33" s="1">
        <v>5</v>
      </c>
      <c r="BI33" s="1">
        <v>2.69</v>
      </c>
      <c r="BJ33" s="1">
        <v>15</v>
      </c>
      <c r="BK33" s="1">
        <v>13</v>
      </c>
      <c r="BL33" s="1">
        <v>87</v>
      </c>
      <c r="BM33" s="1">
        <v>11</v>
      </c>
      <c r="BN33" s="1">
        <v>10</v>
      </c>
      <c r="BO33" s="1">
        <v>91</v>
      </c>
      <c r="BP33" s="1">
        <v>7</v>
      </c>
      <c r="BQ33" s="1">
        <v>6</v>
      </c>
      <c r="BR33" s="1">
        <v>86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26</v>
      </c>
      <c r="BZ33" s="1">
        <v>0</v>
      </c>
      <c r="CA33" s="1">
        <v>2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3.5153688999999986</v>
      </c>
      <c r="CL33" s="1">
        <v>1</v>
      </c>
    </row>
    <row r="34" spans="1:90" x14ac:dyDescent="0.25">
      <c r="A34" s="1" t="s">
        <v>107</v>
      </c>
      <c r="B34" s="1">
        <v>6.5</v>
      </c>
      <c r="C34" s="1">
        <v>3</v>
      </c>
      <c r="D34" s="1">
        <v>29.67</v>
      </c>
      <c r="E34" s="1">
        <v>0.06</v>
      </c>
      <c r="F34" s="1">
        <v>0</v>
      </c>
      <c r="G34" s="1">
        <v>0.1</v>
      </c>
      <c r="H34" s="1">
        <v>0</v>
      </c>
      <c r="I34" s="1">
        <v>0.33</v>
      </c>
      <c r="J34" s="1">
        <v>0.33</v>
      </c>
      <c r="K34" s="1">
        <v>0.33</v>
      </c>
      <c r="L34" s="1">
        <v>0</v>
      </c>
      <c r="M34" s="1">
        <v>0</v>
      </c>
      <c r="N34" s="1">
        <v>0</v>
      </c>
      <c r="O34" s="1">
        <v>0.05</v>
      </c>
      <c r="P34" s="1">
        <v>0.05</v>
      </c>
      <c r="Q34" s="1">
        <v>0</v>
      </c>
      <c r="R34" s="1">
        <v>0</v>
      </c>
      <c r="S34" s="1">
        <v>0</v>
      </c>
      <c r="T34" s="1">
        <v>0</v>
      </c>
      <c r="U34" s="1">
        <v>2.67</v>
      </c>
      <c r="V34" s="1">
        <v>1.67</v>
      </c>
      <c r="W34" s="1">
        <v>63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0.01</v>
      </c>
      <c r="AF34" s="1">
        <v>0</v>
      </c>
      <c r="AG34" s="1">
        <v>0</v>
      </c>
      <c r="AH34" s="1">
        <v>0</v>
      </c>
      <c r="AI34" s="1">
        <v>0</v>
      </c>
      <c r="AJ34" s="1">
        <v>0.33</v>
      </c>
      <c r="AK34" s="1">
        <v>5.67</v>
      </c>
      <c r="AL34" s="1">
        <v>0.8</v>
      </c>
      <c r="AM34" s="1">
        <v>3.47</v>
      </c>
      <c r="AN34" s="1">
        <v>0.3</v>
      </c>
      <c r="AO34" s="1">
        <v>2.2000000000000002</v>
      </c>
      <c r="AP34" s="1">
        <v>3.33</v>
      </c>
      <c r="AQ34" s="1">
        <v>3.33</v>
      </c>
      <c r="AR34" s="1">
        <v>0</v>
      </c>
      <c r="AS34" s="1">
        <v>1.33</v>
      </c>
      <c r="AT34" s="1">
        <v>0.33</v>
      </c>
      <c r="AU34" s="1">
        <v>0.33</v>
      </c>
      <c r="AV34" s="1">
        <v>0</v>
      </c>
      <c r="AW34" s="1">
        <v>0</v>
      </c>
      <c r="AX34" s="1">
        <v>1</v>
      </c>
      <c r="AY34" s="1">
        <v>0</v>
      </c>
      <c r="AZ34" s="1">
        <v>0.33</v>
      </c>
      <c r="BA34" s="1">
        <v>0</v>
      </c>
      <c r="BB34" s="1">
        <v>0.33</v>
      </c>
      <c r="BC34" s="1">
        <v>13.33</v>
      </c>
      <c r="BD34" s="1">
        <v>7.67</v>
      </c>
      <c r="BE34" s="1">
        <v>5</v>
      </c>
      <c r="BF34" s="1">
        <v>2.67</v>
      </c>
      <c r="BG34" s="1">
        <v>2.33</v>
      </c>
      <c r="BH34" s="1">
        <v>1</v>
      </c>
      <c r="BI34" s="1">
        <v>1.35</v>
      </c>
      <c r="BJ34" s="1">
        <v>6</v>
      </c>
      <c r="BK34" s="1">
        <v>4</v>
      </c>
      <c r="BL34" s="1">
        <v>67</v>
      </c>
      <c r="BM34" s="1">
        <v>4.33</v>
      </c>
      <c r="BN34" s="1">
        <v>2.67</v>
      </c>
      <c r="BO34" s="1">
        <v>62</v>
      </c>
      <c r="BP34" s="1">
        <v>2.67</v>
      </c>
      <c r="BQ34" s="1">
        <v>1.67</v>
      </c>
      <c r="BR34" s="1">
        <v>63</v>
      </c>
      <c r="BS34" s="1">
        <v>0</v>
      </c>
      <c r="BT34" s="1">
        <v>0</v>
      </c>
      <c r="BU34" s="1">
        <v>1</v>
      </c>
      <c r="BV34" s="1">
        <v>2</v>
      </c>
      <c r="BW34" s="1">
        <v>1</v>
      </c>
      <c r="BX34" s="1">
        <v>0.33</v>
      </c>
      <c r="BY34" s="1">
        <v>12.33</v>
      </c>
      <c r="BZ34" s="1">
        <v>0.33</v>
      </c>
      <c r="CA34" s="1">
        <v>0.33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5.8968341999999998</v>
      </c>
      <c r="CL34" s="1">
        <v>1</v>
      </c>
    </row>
    <row r="35" spans="1:90" x14ac:dyDescent="0.25">
      <c r="A35" s="1" t="s">
        <v>100</v>
      </c>
      <c r="B35" s="1">
        <v>9.6</v>
      </c>
      <c r="C35" s="1">
        <v>3</v>
      </c>
      <c r="D35" s="1">
        <v>81.67</v>
      </c>
      <c r="E35" s="1">
        <v>0.43</v>
      </c>
      <c r="F35" s="1">
        <v>0</v>
      </c>
      <c r="G35" s="1">
        <v>0.7</v>
      </c>
      <c r="H35" s="1">
        <v>0</v>
      </c>
      <c r="I35" s="1">
        <v>2.67</v>
      </c>
      <c r="J35" s="1">
        <v>2</v>
      </c>
      <c r="K35" s="1">
        <v>2</v>
      </c>
      <c r="L35" s="1">
        <v>0.67</v>
      </c>
      <c r="M35" s="1">
        <v>1</v>
      </c>
      <c r="N35" s="1">
        <v>0</v>
      </c>
      <c r="O35" s="1">
        <v>0.61</v>
      </c>
      <c r="P35" s="1">
        <v>0.61</v>
      </c>
      <c r="Q35" s="1">
        <v>0</v>
      </c>
      <c r="R35" s="1">
        <v>0</v>
      </c>
      <c r="S35" s="1">
        <v>0</v>
      </c>
      <c r="T35" s="1">
        <v>0</v>
      </c>
      <c r="U35" s="1">
        <v>8.33</v>
      </c>
      <c r="V35" s="1">
        <v>5.67</v>
      </c>
      <c r="W35" s="1">
        <v>68</v>
      </c>
      <c r="X35" s="1">
        <v>0.67</v>
      </c>
      <c r="Y35" s="1">
        <v>0</v>
      </c>
      <c r="Z35" s="1">
        <v>0</v>
      </c>
      <c r="AA35" s="1">
        <v>0</v>
      </c>
      <c r="AB35" s="1">
        <v>0</v>
      </c>
      <c r="AC35" s="1">
        <v>0.33</v>
      </c>
      <c r="AD35" s="1">
        <v>0</v>
      </c>
      <c r="AE35" s="1">
        <v>0.1</v>
      </c>
      <c r="AF35" s="1">
        <v>0</v>
      </c>
      <c r="AG35" s="1">
        <v>0</v>
      </c>
      <c r="AH35" s="1">
        <v>0.33</v>
      </c>
      <c r="AI35" s="1">
        <v>0</v>
      </c>
      <c r="AJ35" s="1">
        <v>0.33</v>
      </c>
      <c r="AK35" s="1">
        <v>39</v>
      </c>
      <c r="AL35" s="1">
        <v>6.07</v>
      </c>
      <c r="AM35" s="1">
        <v>5</v>
      </c>
      <c r="AN35" s="1">
        <v>2.8</v>
      </c>
      <c r="AO35" s="1">
        <v>5.8</v>
      </c>
      <c r="AP35" s="1">
        <v>-1</v>
      </c>
      <c r="AQ35" s="1">
        <v>-1</v>
      </c>
      <c r="AR35" s="1">
        <v>0</v>
      </c>
      <c r="AS35" s="1">
        <v>1.67</v>
      </c>
      <c r="AT35" s="1">
        <v>2.33</v>
      </c>
      <c r="AU35" s="1">
        <v>0.33</v>
      </c>
      <c r="AV35" s="1">
        <v>0</v>
      </c>
      <c r="AW35" s="1">
        <v>0</v>
      </c>
      <c r="AX35" s="1">
        <v>1.67</v>
      </c>
      <c r="AY35" s="1">
        <v>0</v>
      </c>
      <c r="AZ35" s="1">
        <v>0</v>
      </c>
      <c r="BA35" s="1">
        <v>0</v>
      </c>
      <c r="BB35" s="1">
        <v>0</v>
      </c>
      <c r="BC35" s="1">
        <v>14</v>
      </c>
      <c r="BD35" s="1">
        <v>9.33</v>
      </c>
      <c r="BE35" s="1">
        <v>8</v>
      </c>
      <c r="BF35" s="1">
        <v>0.67</v>
      </c>
      <c r="BG35" s="1">
        <v>1.67</v>
      </c>
      <c r="BH35" s="1">
        <v>2.67</v>
      </c>
      <c r="BI35" s="1">
        <v>2.31</v>
      </c>
      <c r="BJ35" s="1">
        <v>15</v>
      </c>
      <c r="BK35" s="1">
        <v>11</v>
      </c>
      <c r="BL35" s="1">
        <v>73</v>
      </c>
      <c r="BM35" s="1">
        <v>12</v>
      </c>
      <c r="BN35" s="1">
        <v>7.67</v>
      </c>
      <c r="BO35" s="1">
        <v>64</v>
      </c>
      <c r="BP35" s="1">
        <v>8.33</v>
      </c>
      <c r="BQ35" s="1">
        <v>5.67</v>
      </c>
      <c r="BR35" s="1">
        <v>68</v>
      </c>
      <c r="BS35" s="1">
        <v>0</v>
      </c>
      <c r="BT35" s="1">
        <v>0</v>
      </c>
      <c r="BU35" s="1">
        <v>3</v>
      </c>
      <c r="BV35" s="1">
        <v>0</v>
      </c>
      <c r="BW35" s="1">
        <v>2</v>
      </c>
      <c r="BX35" s="1">
        <v>0.33</v>
      </c>
      <c r="BY35" s="1">
        <v>24</v>
      </c>
      <c r="BZ35" s="1">
        <v>3.67</v>
      </c>
      <c r="CA35" s="1">
        <v>2.33</v>
      </c>
      <c r="CB35" s="1">
        <v>1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4.9974167999999999</v>
      </c>
      <c r="CL35" s="1">
        <v>1</v>
      </c>
    </row>
    <row r="36" spans="1:90" x14ac:dyDescent="0.25">
      <c r="A36" s="1" t="s">
        <v>103</v>
      </c>
      <c r="B36" s="1">
        <v>5.7</v>
      </c>
      <c r="C36" s="1">
        <v>3</v>
      </c>
      <c r="D36" s="1">
        <v>84.33</v>
      </c>
      <c r="E36" s="1">
        <v>0.4</v>
      </c>
      <c r="F36" s="1">
        <v>0.33</v>
      </c>
      <c r="G36" s="1">
        <v>0.7</v>
      </c>
      <c r="H36" s="1">
        <v>1</v>
      </c>
      <c r="I36" s="1">
        <v>3</v>
      </c>
      <c r="J36" s="1">
        <v>1.33</v>
      </c>
      <c r="K36" s="1">
        <v>2</v>
      </c>
      <c r="L36" s="1">
        <v>1</v>
      </c>
      <c r="M36" s="1">
        <v>0.67</v>
      </c>
      <c r="N36" s="1">
        <v>0</v>
      </c>
      <c r="O36" s="1">
        <v>0.47</v>
      </c>
      <c r="P36" s="1">
        <v>0.47</v>
      </c>
      <c r="Q36" s="1">
        <v>0</v>
      </c>
      <c r="R36" s="1">
        <v>0</v>
      </c>
      <c r="S36" s="1">
        <v>0</v>
      </c>
      <c r="T36" s="1">
        <v>0</v>
      </c>
      <c r="U36" s="1">
        <v>11</v>
      </c>
      <c r="V36" s="1">
        <v>7</v>
      </c>
      <c r="W36" s="1">
        <v>64</v>
      </c>
      <c r="X36" s="1">
        <v>1.67</v>
      </c>
      <c r="Y36" s="1">
        <v>0</v>
      </c>
      <c r="Z36" s="1">
        <v>0</v>
      </c>
      <c r="AA36" s="1">
        <v>0</v>
      </c>
      <c r="AB36" s="1">
        <v>0</v>
      </c>
      <c r="AC36" s="1">
        <v>1.67</v>
      </c>
      <c r="AD36" s="1">
        <v>0</v>
      </c>
      <c r="AE36" s="1">
        <v>0.18</v>
      </c>
      <c r="AF36" s="1">
        <v>0.33</v>
      </c>
      <c r="AG36" s="1">
        <v>0</v>
      </c>
      <c r="AH36" s="1">
        <v>0</v>
      </c>
      <c r="AI36" s="1">
        <v>0</v>
      </c>
      <c r="AJ36" s="1">
        <v>0</v>
      </c>
      <c r="AK36" s="1">
        <v>56</v>
      </c>
      <c r="AL36" s="1">
        <v>18.53</v>
      </c>
      <c r="AM36" s="1">
        <v>16.47</v>
      </c>
      <c r="AN36" s="1">
        <v>2.4</v>
      </c>
      <c r="AO36" s="1">
        <v>5.6</v>
      </c>
      <c r="AP36" s="1">
        <v>5</v>
      </c>
      <c r="AQ36" s="1">
        <v>8</v>
      </c>
      <c r="AR36" s="1">
        <v>0</v>
      </c>
      <c r="AS36" s="1">
        <v>3</v>
      </c>
      <c r="AT36" s="1">
        <v>2.67</v>
      </c>
      <c r="AU36" s="1">
        <v>0.67</v>
      </c>
      <c r="AV36" s="1">
        <v>0</v>
      </c>
      <c r="AW36" s="1">
        <v>0</v>
      </c>
      <c r="AX36" s="1">
        <v>2.33</v>
      </c>
      <c r="AY36" s="1">
        <v>1</v>
      </c>
      <c r="AZ36" s="1">
        <v>0</v>
      </c>
      <c r="BA36" s="1">
        <v>0.33</v>
      </c>
      <c r="BB36" s="1">
        <v>1.33</v>
      </c>
      <c r="BC36" s="1">
        <v>14.33</v>
      </c>
      <c r="BD36" s="1">
        <v>9.67</v>
      </c>
      <c r="BE36" s="1">
        <v>5.33</v>
      </c>
      <c r="BF36" s="1">
        <v>0.67</v>
      </c>
      <c r="BG36" s="1">
        <v>2</v>
      </c>
      <c r="BH36" s="1">
        <v>2</v>
      </c>
      <c r="BI36" s="1">
        <v>1.63</v>
      </c>
      <c r="BJ36" s="1">
        <v>18.670000000000002</v>
      </c>
      <c r="BK36" s="1">
        <v>13.33</v>
      </c>
      <c r="BL36" s="1">
        <v>71</v>
      </c>
      <c r="BM36" s="1">
        <v>15</v>
      </c>
      <c r="BN36" s="1">
        <v>8.67</v>
      </c>
      <c r="BO36" s="1">
        <v>58</v>
      </c>
      <c r="BP36" s="1">
        <v>11</v>
      </c>
      <c r="BQ36" s="1">
        <v>7</v>
      </c>
      <c r="BR36" s="1">
        <v>64</v>
      </c>
      <c r="BS36" s="1">
        <v>0</v>
      </c>
      <c r="BT36" s="1">
        <v>0</v>
      </c>
      <c r="BU36" s="1">
        <v>3</v>
      </c>
      <c r="BV36" s="1">
        <v>0</v>
      </c>
      <c r="BW36" s="1">
        <v>1</v>
      </c>
      <c r="BX36" s="1">
        <v>1</v>
      </c>
      <c r="BY36" s="1">
        <v>33</v>
      </c>
      <c r="BZ36" s="1">
        <v>6</v>
      </c>
      <c r="CA36" s="1">
        <v>1.33</v>
      </c>
      <c r="CB36" s="1">
        <v>2.67</v>
      </c>
      <c r="CC36" s="1">
        <v>0.33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4.336481599999999</v>
      </c>
      <c r="CL36" s="1">
        <v>1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76D4-CC68-4213-9EED-0CB6838351F9}">
  <dimension ref="A1:CL3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90</v>
      </c>
      <c r="B2" s="1">
        <v>7.2</v>
      </c>
      <c r="C2" s="1">
        <v>2</v>
      </c>
      <c r="D2" s="1">
        <v>46.5</v>
      </c>
      <c r="E2" s="1">
        <v>0.11</v>
      </c>
      <c r="F2" s="1">
        <v>0.33</v>
      </c>
      <c r="G2" s="1">
        <v>0.2</v>
      </c>
      <c r="H2" s="1">
        <v>1</v>
      </c>
      <c r="I2" s="1">
        <v>1</v>
      </c>
      <c r="J2" s="1">
        <v>0.5</v>
      </c>
      <c r="K2" s="1">
        <v>1</v>
      </c>
      <c r="L2" s="1">
        <v>0</v>
      </c>
      <c r="M2" s="1">
        <v>0</v>
      </c>
      <c r="N2" s="1">
        <v>0</v>
      </c>
      <c r="O2" s="1">
        <v>0.09</v>
      </c>
      <c r="P2" s="1">
        <v>0.09</v>
      </c>
      <c r="Q2" s="1">
        <v>0</v>
      </c>
      <c r="R2" s="1">
        <v>0</v>
      </c>
      <c r="S2" s="1">
        <v>0</v>
      </c>
      <c r="T2" s="1">
        <v>0</v>
      </c>
      <c r="U2" s="1">
        <v>6.5</v>
      </c>
      <c r="V2" s="1">
        <v>3.5</v>
      </c>
      <c r="W2" s="1">
        <v>54</v>
      </c>
      <c r="X2" s="1">
        <v>0.5</v>
      </c>
      <c r="Y2" s="1">
        <v>0</v>
      </c>
      <c r="Z2" s="1">
        <v>0</v>
      </c>
      <c r="AA2" s="1">
        <v>0</v>
      </c>
      <c r="AB2" s="1">
        <v>0</v>
      </c>
      <c r="AC2" s="1">
        <v>1.5</v>
      </c>
      <c r="AD2" s="1">
        <v>0</v>
      </c>
      <c r="AE2" s="1">
        <v>0.08</v>
      </c>
      <c r="AF2" s="1">
        <v>0.5</v>
      </c>
      <c r="AG2" s="1">
        <v>0</v>
      </c>
      <c r="AH2" s="1">
        <v>0</v>
      </c>
      <c r="AI2" s="1">
        <v>0</v>
      </c>
      <c r="AJ2" s="1">
        <v>0</v>
      </c>
      <c r="AK2" s="1">
        <v>13.5</v>
      </c>
      <c r="AL2" s="1">
        <v>17.350000000000001</v>
      </c>
      <c r="AM2" s="1">
        <v>11.7</v>
      </c>
      <c r="AN2" s="1">
        <v>0.6</v>
      </c>
      <c r="AO2" s="1">
        <v>3.1</v>
      </c>
      <c r="AP2" s="1">
        <v>5</v>
      </c>
      <c r="AQ2" s="1">
        <v>9.5</v>
      </c>
      <c r="AR2" s="1">
        <v>0</v>
      </c>
      <c r="AS2" s="1">
        <v>3</v>
      </c>
      <c r="AT2" s="1">
        <v>1</v>
      </c>
      <c r="AU2" s="1">
        <v>0.5</v>
      </c>
      <c r="AV2" s="1">
        <v>0.5</v>
      </c>
      <c r="AW2" s="1">
        <v>100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14</v>
      </c>
      <c r="BD2" s="1">
        <v>11</v>
      </c>
      <c r="BE2" s="1">
        <v>5.5</v>
      </c>
      <c r="BF2" s="1">
        <v>2</v>
      </c>
      <c r="BG2" s="1">
        <v>3</v>
      </c>
      <c r="BH2" s="1">
        <v>3.5</v>
      </c>
      <c r="BI2" s="1">
        <v>2.14</v>
      </c>
      <c r="BJ2" s="1">
        <v>12.5</v>
      </c>
      <c r="BK2" s="1">
        <v>8.5</v>
      </c>
      <c r="BL2" s="1">
        <v>68</v>
      </c>
      <c r="BM2" s="1">
        <v>11.5</v>
      </c>
      <c r="BN2" s="1">
        <v>7</v>
      </c>
      <c r="BO2" s="1">
        <v>61</v>
      </c>
      <c r="BP2" s="1">
        <v>6.5</v>
      </c>
      <c r="BQ2" s="1">
        <v>3.5</v>
      </c>
      <c r="BR2" s="1">
        <v>54</v>
      </c>
      <c r="BS2" s="1">
        <v>0</v>
      </c>
      <c r="BT2" s="1">
        <v>0</v>
      </c>
      <c r="BU2" s="1">
        <v>1</v>
      </c>
      <c r="BV2" s="1">
        <v>1</v>
      </c>
      <c r="BW2" s="1">
        <v>1</v>
      </c>
      <c r="BX2" s="1">
        <v>0</v>
      </c>
      <c r="BY2" s="1">
        <v>19.5</v>
      </c>
      <c r="BZ2" s="1">
        <v>2.5</v>
      </c>
      <c r="CA2" s="1">
        <v>0.5</v>
      </c>
      <c r="CB2" s="1">
        <v>1.5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0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4.6815162000000008</v>
      </c>
      <c r="CL2" s="1">
        <v>10</v>
      </c>
    </row>
    <row r="3" spans="1:90" x14ac:dyDescent="0.25">
      <c r="A3" s="1" t="s">
        <v>105</v>
      </c>
      <c r="B3" s="1">
        <v>12.5</v>
      </c>
      <c r="C3" s="1">
        <v>3</v>
      </c>
      <c r="D3" s="1">
        <v>68</v>
      </c>
      <c r="E3" s="1">
        <v>0.59</v>
      </c>
      <c r="F3" s="1">
        <v>0.4</v>
      </c>
      <c r="G3" s="1">
        <v>0.8</v>
      </c>
      <c r="H3" s="1">
        <v>2</v>
      </c>
      <c r="I3" s="1">
        <v>3.67</v>
      </c>
      <c r="J3" s="1">
        <v>1.67</v>
      </c>
      <c r="K3" s="1">
        <v>3</v>
      </c>
      <c r="L3" s="1">
        <v>0.67</v>
      </c>
      <c r="M3" s="1">
        <v>1</v>
      </c>
      <c r="N3" s="1">
        <v>0.67</v>
      </c>
      <c r="O3" s="1">
        <v>0.45</v>
      </c>
      <c r="P3" s="1">
        <v>0.7</v>
      </c>
      <c r="Q3" s="1">
        <v>0.67</v>
      </c>
      <c r="R3" s="1">
        <v>0.67</v>
      </c>
      <c r="S3" s="1">
        <v>0</v>
      </c>
      <c r="T3" s="1">
        <v>0</v>
      </c>
      <c r="U3" s="1">
        <v>12</v>
      </c>
      <c r="V3" s="1">
        <v>9.33</v>
      </c>
      <c r="W3" s="1">
        <v>78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</v>
      </c>
      <c r="AE3" s="1">
        <v>0.13</v>
      </c>
      <c r="AF3" s="1">
        <v>0</v>
      </c>
      <c r="AG3" s="1">
        <v>0</v>
      </c>
      <c r="AH3" s="1">
        <v>0.33</v>
      </c>
      <c r="AI3" s="1">
        <v>0</v>
      </c>
      <c r="AJ3" s="1">
        <v>0.33</v>
      </c>
      <c r="AK3" s="1">
        <v>53</v>
      </c>
      <c r="AL3" s="1">
        <v>8.1999999999999993</v>
      </c>
      <c r="AM3" s="1">
        <v>27</v>
      </c>
      <c r="AN3" s="1">
        <v>3.2</v>
      </c>
      <c r="AO3" s="1">
        <v>5.9</v>
      </c>
      <c r="AP3" s="1">
        <v>4</v>
      </c>
      <c r="AQ3" s="1">
        <v>20</v>
      </c>
      <c r="AR3" s="1">
        <v>1</v>
      </c>
      <c r="AS3" s="1">
        <v>5</v>
      </c>
      <c r="AT3" s="1">
        <v>1</v>
      </c>
      <c r="AU3" s="1">
        <v>0</v>
      </c>
      <c r="AV3" s="1">
        <v>0</v>
      </c>
      <c r="AX3" s="1">
        <v>2</v>
      </c>
      <c r="AY3" s="1">
        <v>1.67</v>
      </c>
      <c r="AZ3" s="1">
        <v>0</v>
      </c>
      <c r="BA3" s="1">
        <v>0</v>
      </c>
      <c r="BB3" s="1">
        <v>1.67</v>
      </c>
      <c r="BC3" s="1">
        <v>16.329999999999998</v>
      </c>
      <c r="BD3" s="1">
        <v>11</v>
      </c>
      <c r="BE3" s="1">
        <v>5.33</v>
      </c>
      <c r="BF3" s="1">
        <v>1.67</v>
      </c>
      <c r="BG3" s="1">
        <v>3</v>
      </c>
      <c r="BH3" s="1">
        <v>1.67</v>
      </c>
      <c r="BI3" s="1">
        <v>1.64</v>
      </c>
      <c r="BJ3" s="1">
        <v>22.67</v>
      </c>
      <c r="BK3" s="1">
        <v>16.670000000000002</v>
      </c>
      <c r="BL3" s="1">
        <v>74</v>
      </c>
      <c r="BM3" s="1">
        <v>19.670000000000002</v>
      </c>
      <c r="BN3" s="1">
        <v>14.33</v>
      </c>
      <c r="BO3" s="1">
        <v>73</v>
      </c>
      <c r="BP3" s="1">
        <v>12</v>
      </c>
      <c r="BQ3" s="1">
        <v>9.33</v>
      </c>
      <c r="BR3" s="1">
        <v>78</v>
      </c>
      <c r="BS3" s="1">
        <v>0</v>
      </c>
      <c r="BT3" s="1">
        <v>0</v>
      </c>
      <c r="BU3" s="1">
        <v>2</v>
      </c>
      <c r="BV3" s="1">
        <v>1</v>
      </c>
      <c r="BW3" s="1">
        <v>1</v>
      </c>
      <c r="BX3" s="1">
        <v>1.33</v>
      </c>
      <c r="BY3" s="1">
        <v>33.33</v>
      </c>
      <c r="BZ3" s="1">
        <v>5</v>
      </c>
      <c r="CA3" s="1">
        <v>2.67</v>
      </c>
      <c r="CB3" s="1">
        <v>0.67</v>
      </c>
      <c r="CC3" s="1">
        <v>0</v>
      </c>
      <c r="CD3" s="1">
        <v>0</v>
      </c>
      <c r="CE3" s="1">
        <v>0</v>
      </c>
      <c r="CF3" s="1">
        <v>0</v>
      </c>
      <c r="CG3" s="1">
        <v>0.33</v>
      </c>
      <c r="CH3" s="1">
        <v>0</v>
      </c>
      <c r="CI3" s="1">
        <v>0.33</v>
      </c>
      <c r="CJ3" s="1">
        <v>0.33</v>
      </c>
      <c r="CK3" s="1">
        <f t="shared" si="0"/>
        <v>5.7380892000000037</v>
      </c>
      <c r="CL3" s="1">
        <v>9</v>
      </c>
    </row>
    <row r="4" spans="1:90" x14ac:dyDescent="0.25">
      <c r="A4" s="1" t="s">
        <v>89</v>
      </c>
      <c r="B4" s="1">
        <v>6.2</v>
      </c>
      <c r="C4" s="1">
        <v>3</v>
      </c>
      <c r="D4" s="1">
        <v>83.67</v>
      </c>
      <c r="E4" s="1">
        <v>0.4</v>
      </c>
      <c r="F4" s="1">
        <v>0.75</v>
      </c>
      <c r="G4" s="1">
        <v>0.6</v>
      </c>
      <c r="H4" s="1">
        <v>3</v>
      </c>
      <c r="I4" s="1">
        <v>2</v>
      </c>
      <c r="J4" s="1">
        <v>1.67</v>
      </c>
      <c r="K4" s="1">
        <v>1.67</v>
      </c>
      <c r="L4" s="1">
        <v>0.33</v>
      </c>
      <c r="M4" s="1">
        <v>0.33</v>
      </c>
      <c r="N4" s="1">
        <v>0</v>
      </c>
      <c r="O4" s="1">
        <v>0.38</v>
      </c>
      <c r="P4" s="1">
        <v>0.38</v>
      </c>
      <c r="Q4" s="1">
        <v>0.67</v>
      </c>
      <c r="R4" s="1">
        <v>0.67</v>
      </c>
      <c r="S4" s="1">
        <v>0</v>
      </c>
      <c r="T4" s="1">
        <v>0</v>
      </c>
      <c r="U4" s="1">
        <v>13</v>
      </c>
      <c r="V4" s="1">
        <v>9.67</v>
      </c>
      <c r="W4" s="1">
        <v>74</v>
      </c>
      <c r="X4" s="1">
        <v>1.33</v>
      </c>
      <c r="Y4" s="1">
        <v>0.33</v>
      </c>
      <c r="Z4" s="1">
        <v>25</v>
      </c>
      <c r="AA4" s="1">
        <v>0</v>
      </c>
      <c r="AB4" s="1">
        <v>0</v>
      </c>
      <c r="AC4" s="1">
        <v>1.33</v>
      </c>
      <c r="AD4" s="1">
        <v>0.33</v>
      </c>
      <c r="AE4" s="1">
        <v>0.26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39.67</v>
      </c>
      <c r="AL4" s="1">
        <v>20.53</v>
      </c>
      <c r="AM4" s="1">
        <v>32.07</v>
      </c>
      <c r="AN4" s="1">
        <v>2.2999999999999998</v>
      </c>
      <c r="AO4" s="1">
        <v>5.8</v>
      </c>
      <c r="AP4" s="1">
        <v>5.67</v>
      </c>
      <c r="AQ4" s="1">
        <v>24.67</v>
      </c>
      <c r="AR4" s="1">
        <v>1.33</v>
      </c>
      <c r="AS4" s="1">
        <v>7</v>
      </c>
      <c r="AT4" s="1">
        <v>3</v>
      </c>
      <c r="AU4" s="1">
        <v>1.33</v>
      </c>
      <c r="AV4" s="1">
        <v>1</v>
      </c>
      <c r="AW4" s="1">
        <v>75</v>
      </c>
      <c r="AX4" s="1">
        <v>6</v>
      </c>
      <c r="AY4" s="1">
        <v>0</v>
      </c>
      <c r="AZ4" s="1">
        <v>0</v>
      </c>
      <c r="BA4" s="1">
        <v>0.67</v>
      </c>
      <c r="BB4" s="1">
        <v>0.67</v>
      </c>
      <c r="BC4" s="1">
        <v>17.329999999999998</v>
      </c>
      <c r="BD4" s="1">
        <v>13.67</v>
      </c>
      <c r="BE4" s="1">
        <v>8.33</v>
      </c>
      <c r="BF4" s="1">
        <v>0.67</v>
      </c>
      <c r="BG4" s="1">
        <v>2.33</v>
      </c>
      <c r="BH4" s="1">
        <v>3.33</v>
      </c>
      <c r="BI4" s="1">
        <v>2.5499999999999998</v>
      </c>
      <c r="BJ4" s="1">
        <v>20.67</v>
      </c>
      <c r="BK4" s="1">
        <v>15.33</v>
      </c>
      <c r="BL4" s="1">
        <v>74</v>
      </c>
      <c r="BM4" s="1">
        <v>17.329999999999998</v>
      </c>
      <c r="BN4" s="1">
        <v>12.33</v>
      </c>
      <c r="BO4" s="1">
        <v>71</v>
      </c>
      <c r="BP4" s="1">
        <v>13</v>
      </c>
      <c r="BQ4" s="1">
        <v>9.67</v>
      </c>
      <c r="BR4" s="1">
        <v>74</v>
      </c>
      <c r="BS4" s="1">
        <v>1</v>
      </c>
      <c r="BT4" s="1">
        <v>0.67</v>
      </c>
      <c r="BU4" s="1">
        <v>3</v>
      </c>
      <c r="BV4" s="1">
        <v>0</v>
      </c>
      <c r="BW4" s="1">
        <v>1</v>
      </c>
      <c r="BX4" s="1">
        <v>1.67</v>
      </c>
      <c r="BY4" s="1">
        <v>46</v>
      </c>
      <c r="BZ4" s="1">
        <v>6</v>
      </c>
      <c r="CA4" s="1">
        <v>2</v>
      </c>
      <c r="CB4" s="1">
        <v>3</v>
      </c>
      <c r="CC4" s="1">
        <v>2</v>
      </c>
      <c r="CD4" s="1">
        <v>0.33</v>
      </c>
      <c r="CE4" s="1">
        <v>0</v>
      </c>
      <c r="CF4" s="1">
        <v>0</v>
      </c>
      <c r="CG4" s="1">
        <v>0.33</v>
      </c>
      <c r="CH4" s="1">
        <v>0</v>
      </c>
      <c r="CI4" s="1">
        <v>0</v>
      </c>
      <c r="CJ4" s="1">
        <v>0</v>
      </c>
      <c r="CK4" s="1">
        <f t="shared" si="0"/>
        <v>5.0058749999999961</v>
      </c>
      <c r="CL4" s="1">
        <v>9</v>
      </c>
    </row>
    <row r="5" spans="1:90" x14ac:dyDescent="0.25">
      <c r="A5" s="1" t="s">
        <v>104</v>
      </c>
      <c r="B5" s="1">
        <v>6</v>
      </c>
      <c r="C5" s="1">
        <v>2</v>
      </c>
      <c r="D5" s="1">
        <v>74.5</v>
      </c>
      <c r="E5" s="1">
        <v>0.43</v>
      </c>
      <c r="F5" s="1">
        <v>0</v>
      </c>
      <c r="G5" s="1">
        <v>0.5</v>
      </c>
      <c r="H5" s="1">
        <v>0</v>
      </c>
      <c r="I5" s="1">
        <v>2.5</v>
      </c>
      <c r="J5" s="1">
        <v>1</v>
      </c>
      <c r="K5" s="1">
        <v>2.5</v>
      </c>
      <c r="L5" s="1">
        <v>0</v>
      </c>
      <c r="M5" s="1">
        <v>0.5</v>
      </c>
      <c r="N5" s="1">
        <v>1</v>
      </c>
      <c r="O5" s="1">
        <v>0.35</v>
      </c>
      <c r="P5" s="1">
        <v>0.35</v>
      </c>
      <c r="Q5" s="1">
        <v>0</v>
      </c>
      <c r="R5" s="1">
        <v>0</v>
      </c>
      <c r="S5" s="1">
        <v>0</v>
      </c>
      <c r="T5" s="1">
        <v>0</v>
      </c>
      <c r="U5" s="1">
        <v>5</v>
      </c>
      <c r="V5" s="1">
        <v>4</v>
      </c>
      <c r="W5" s="1">
        <v>80</v>
      </c>
      <c r="X5" s="1">
        <v>0</v>
      </c>
      <c r="Y5" s="1">
        <v>0</v>
      </c>
      <c r="AA5" s="1">
        <v>0</v>
      </c>
      <c r="AB5" s="1">
        <v>0</v>
      </c>
      <c r="AC5" s="1">
        <v>0.5</v>
      </c>
      <c r="AD5" s="1">
        <v>0</v>
      </c>
      <c r="AE5" s="1">
        <v>0.1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41</v>
      </c>
      <c r="AL5" s="1">
        <v>6.05</v>
      </c>
      <c r="AM5" s="1">
        <v>8.4</v>
      </c>
      <c r="AN5" s="1">
        <v>1.7</v>
      </c>
      <c r="AO5" s="1">
        <v>3.9</v>
      </c>
      <c r="AP5" s="1">
        <v>4</v>
      </c>
      <c r="AQ5" s="1">
        <v>4</v>
      </c>
      <c r="AR5" s="1">
        <v>0</v>
      </c>
      <c r="AS5" s="1">
        <v>1</v>
      </c>
      <c r="AT5" s="1">
        <v>1.5</v>
      </c>
      <c r="AU5" s="1">
        <v>0.5</v>
      </c>
      <c r="AV5" s="1">
        <v>0.5</v>
      </c>
      <c r="AW5" s="1">
        <v>100</v>
      </c>
      <c r="AX5" s="1">
        <v>3</v>
      </c>
      <c r="AY5" s="1">
        <v>2.5</v>
      </c>
      <c r="AZ5" s="1">
        <v>0</v>
      </c>
      <c r="BA5" s="1">
        <v>0</v>
      </c>
      <c r="BB5" s="1">
        <v>2.5</v>
      </c>
      <c r="BC5" s="1">
        <v>11</v>
      </c>
      <c r="BD5" s="1">
        <v>7.5</v>
      </c>
      <c r="BE5" s="1">
        <v>5.5</v>
      </c>
      <c r="BF5" s="1">
        <v>0.5</v>
      </c>
      <c r="BG5" s="1">
        <v>2</v>
      </c>
      <c r="BH5" s="1">
        <v>3.5</v>
      </c>
      <c r="BI5" s="1">
        <v>2.14</v>
      </c>
      <c r="BJ5" s="1">
        <v>16.5</v>
      </c>
      <c r="BK5" s="1">
        <v>11.5</v>
      </c>
      <c r="BL5" s="1">
        <v>70</v>
      </c>
      <c r="BM5" s="1">
        <v>9.5</v>
      </c>
      <c r="BN5" s="1">
        <v>6</v>
      </c>
      <c r="BO5" s="1">
        <v>63</v>
      </c>
      <c r="BP5" s="1">
        <v>5</v>
      </c>
      <c r="BQ5" s="1">
        <v>4</v>
      </c>
      <c r="BR5" s="1">
        <v>80</v>
      </c>
      <c r="BS5" s="1">
        <v>0</v>
      </c>
      <c r="BT5" s="1">
        <v>0</v>
      </c>
      <c r="BU5" s="1">
        <v>2</v>
      </c>
      <c r="BV5" s="1">
        <v>0</v>
      </c>
      <c r="BW5" s="1">
        <v>1</v>
      </c>
      <c r="BX5" s="1">
        <v>1</v>
      </c>
      <c r="BY5" s="1">
        <v>31</v>
      </c>
      <c r="BZ5" s="1">
        <v>4</v>
      </c>
      <c r="CA5" s="1">
        <v>2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2.7430156999999982</v>
      </c>
      <c r="CL5" s="1">
        <v>7</v>
      </c>
    </row>
    <row r="6" spans="1:90" x14ac:dyDescent="0.25">
      <c r="A6" s="1" t="s">
        <v>77</v>
      </c>
      <c r="B6" s="1">
        <v>8.4</v>
      </c>
      <c r="C6" s="1">
        <v>3</v>
      </c>
      <c r="D6" s="1">
        <v>36.67</v>
      </c>
      <c r="E6" s="1">
        <v>0.01</v>
      </c>
      <c r="F6" s="1">
        <v>0</v>
      </c>
      <c r="G6" s="1">
        <v>0</v>
      </c>
      <c r="H6" s="1">
        <v>0</v>
      </c>
      <c r="I6" s="1">
        <v>0.33</v>
      </c>
      <c r="J6" s="1">
        <v>0</v>
      </c>
      <c r="K6" s="1">
        <v>0.33</v>
      </c>
      <c r="L6" s="1">
        <v>0</v>
      </c>
      <c r="M6" s="1">
        <v>0</v>
      </c>
      <c r="N6" s="1">
        <v>0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3.67</v>
      </c>
      <c r="V6" s="1">
        <v>2</v>
      </c>
      <c r="W6" s="1">
        <v>54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0.01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3.33</v>
      </c>
      <c r="AL6" s="1">
        <v>0.67</v>
      </c>
      <c r="AM6" s="1">
        <v>1.4</v>
      </c>
      <c r="AN6" s="1">
        <v>0.1</v>
      </c>
      <c r="AO6" s="1">
        <v>2.1</v>
      </c>
      <c r="AP6" s="1">
        <v>3</v>
      </c>
      <c r="AQ6" s="1">
        <v>3</v>
      </c>
      <c r="AR6" s="1">
        <v>0</v>
      </c>
      <c r="AS6" s="1">
        <v>1.33</v>
      </c>
      <c r="AT6" s="1">
        <v>0.33</v>
      </c>
      <c r="AU6" s="1">
        <v>1</v>
      </c>
      <c r="AV6" s="1">
        <v>0</v>
      </c>
      <c r="AW6" s="1">
        <v>0</v>
      </c>
      <c r="AX6" s="1">
        <v>0.33</v>
      </c>
      <c r="AY6" s="1">
        <v>0</v>
      </c>
      <c r="AZ6" s="1">
        <v>0</v>
      </c>
      <c r="BA6" s="1">
        <v>0</v>
      </c>
      <c r="BB6" s="1">
        <v>0</v>
      </c>
      <c r="BC6" s="1">
        <v>11.33</v>
      </c>
      <c r="BD6" s="1">
        <v>6.33</v>
      </c>
      <c r="BE6" s="1">
        <v>6.67</v>
      </c>
      <c r="BF6" s="1">
        <v>0</v>
      </c>
      <c r="BG6" s="1">
        <v>1.33</v>
      </c>
      <c r="BH6" s="1">
        <v>1.67</v>
      </c>
      <c r="BI6" s="1">
        <v>1.7</v>
      </c>
      <c r="BJ6" s="1">
        <v>8.67</v>
      </c>
      <c r="BK6" s="1">
        <v>6</v>
      </c>
      <c r="BL6" s="1">
        <v>69</v>
      </c>
      <c r="BM6" s="1">
        <v>6.33</v>
      </c>
      <c r="BN6" s="1">
        <v>4.33</v>
      </c>
      <c r="BO6" s="1">
        <v>68</v>
      </c>
      <c r="BP6" s="1">
        <v>3.67</v>
      </c>
      <c r="BQ6" s="1">
        <v>2</v>
      </c>
      <c r="BR6" s="1">
        <v>54</v>
      </c>
      <c r="BS6" s="1">
        <v>0</v>
      </c>
      <c r="BT6" s="1">
        <v>0</v>
      </c>
      <c r="BU6" s="1">
        <v>1</v>
      </c>
      <c r="BV6" s="1">
        <v>2</v>
      </c>
      <c r="BW6" s="1">
        <v>1</v>
      </c>
      <c r="BX6" s="1">
        <v>0.67</v>
      </c>
      <c r="BY6" s="1">
        <v>13</v>
      </c>
      <c r="BZ6" s="1">
        <v>1.33</v>
      </c>
      <c r="CA6" s="1">
        <v>0.67</v>
      </c>
      <c r="CB6" s="1">
        <v>0.67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4.5366414999999982</v>
      </c>
      <c r="CL6" s="1">
        <v>7</v>
      </c>
    </row>
    <row r="7" spans="1:90" x14ac:dyDescent="0.25">
      <c r="A7" s="1" t="s">
        <v>99</v>
      </c>
      <c r="B7" s="1">
        <v>5.8</v>
      </c>
      <c r="C7" s="1">
        <v>3</v>
      </c>
      <c r="D7" s="1">
        <v>58.67</v>
      </c>
      <c r="E7" s="1">
        <v>0.19</v>
      </c>
      <c r="F7" s="1">
        <v>0</v>
      </c>
      <c r="G7" s="1">
        <v>0.2</v>
      </c>
      <c r="H7" s="1">
        <v>0</v>
      </c>
      <c r="I7" s="1">
        <v>1.33</v>
      </c>
      <c r="J7" s="1">
        <v>0</v>
      </c>
      <c r="K7" s="1">
        <v>0.33</v>
      </c>
      <c r="L7" s="1">
        <v>1</v>
      </c>
      <c r="M7" s="1">
        <v>0.33</v>
      </c>
      <c r="N7" s="1">
        <v>0</v>
      </c>
      <c r="O7" s="1">
        <v>0.11</v>
      </c>
      <c r="P7" s="1">
        <v>0.11</v>
      </c>
      <c r="Q7" s="1">
        <v>0</v>
      </c>
      <c r="R7" s="1">
        <v>0</v>
      </c>
      <c r="S7" s="1">
        <v>0</v>
      </c>
      <c r="T7" s="1">
        <v>0</v>
      </c>
      <c r="U7" s="1">
        <v>7</v>
      </c>
      <c r="V7" s="1">
        <v>3.33</v>
      </c>
      <c r="W7" s="1">
        <v>48</v>
      </c>
      <c r="X7" s="1">
        <v>1.67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0.05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10.33</v>
      </c>
      <c r="AL7" s="1">
        <v>9.73</v>
      </c>
      <c r="AM7" s="1">
        <v>6.33</v>
      </c>
      <c r="AN7" s="1">
        <v>0.6</v>
      </c>
      <c r="AO7" s="1">
        <v>2.9</v>
      </c>
      <c r="AP7" s="1">
        <v>3.33</v>
      </c>
      <c r="AQ7" s="1">
        <v>3.33</v>
      </c>
      <c r="AR7" s="1">
        <v>0</v>
      </c>
      <c r="AS7" s="1">
        <v>1.67</v>
      </c>
      <c r="AT7" s="1">
        <v>0.33</v>
      </c>
      <c r="AU7" s="1">
        <v>2</v>
      </c>
      <c r="AV7" s="1">
        <v>1.33</v>
      </c>
      <c r="AW7" s="1">
        <v>67</v>
      </c>
      <c r="AX7" s="1">
        <v>3.67</v>
      </c>
      <c r="AY7" s="1">
        <v>0.67</v>
      </c>
      <c r="AZ7" s="1">
        <v>0</v>
      </c>
      <c r="BA7" s="1">
        <v>0.33</v>
      </c>
      <c r="BB7" s="1">
        <v>1</v>
      </c>
      <c r="BC7" s="1">
        <v>13.67</v>
      </c>
      <c r="BD7" s="1">
        <v>7</v>
      </c>
      <c r="BE7" s="1">
        <v>3</v>
      </c>
      <c r="BF7" s="1">
        <v>0.67</v>
      </c>
      <c r="BG7" s="1">
        <v>1.33</v>
      </c>
      <c r="BH7" s="1">
        <v>0.67</v>
      </c>
      <c r="BI7" s="1">
        <v>1.02</v>
      </c>
      <c r="BJ7" s="1">
        <v>15.67</v>
      </c>
      <c r="BK7" s="1">
        <v>9</v>
      </c>
      <c r="BL7" s="1">
        <v>57</v>
      </c>
      <c r="BM7" s="1">
        <v>12.67</v>
      </c>
      <c r="BN7" s="1">
        <v>5.33</v>
      </c>
      <c r="BO7" s="1">
        <v>42</v>
      </c>
      <c r="BP7" s="1">
        <v>7</v>
      </c>
      <c r="BQ7" s="1">
        <v>3.33</v>
      </c>
      <c r="BR7" s="1">
        <v>48</v>
      </c>
      <c r="BS7" s="1">
        <v>0.67</v>
      </c>
      <c r="BT7" s="1">
        <v>0.33</v>
      </c>
      <c r="BU7" s="1">
        <v>2</v>
      </c>
      <c r="BV7" s="1">
        <v>1</v>
      </c>
      <c r="BW7" s="1">
        <v>2</v>
      </c>
      <c r="BX7" s="1">
        <v>2.33</v>
      </c>
      <c r="BY7" s="1">
        <v>38.67</v>
      </c>
      <c r="BZ7" s="1">
        <v>2.67</v>
      </c>
      <c r="CA7" s="1">
        <v>1.67</v>
      </c>
      <c r="CB7" s="1">
        <v>2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5.7883460000000007</v>
      </c>
      <c r="CL7" s="1">
        <v>5</v>
      </c>
    </row>
    <row r="8" spans="1:90" x14ac:dyDescent="0.25">
      <c r="A8" s="1" t="s">
        <v>60</v>
      </c>
      <c r="B8" s="1">
        <v>7.2</v>
      </c>
      <c r="C8" s="1">
        <v>3</v>
      </c>
      <c r="D8" s="1">
        <v>90</v>
      </c>
      <c r="E8" s="1">
        <v>0.49</v>
      </c>
      <c r="F8" s="1">
        <v>1</v>
      </c>
      <c r="G8" s="1">
        <v>0.5</v>
      </c>
      <c r="H8" s="1">
        <v>2</v>
      </c>
      <c r="I8" s="1">
        <v>1.67</v>
      </c>
      <c r="J8" s="1">
        <v>0.67</v>
      </c>
      <c r="K8" s="1">
        <v>1.67</v>
      </c>
      <c r="L8" s="1">
        <v>0</v>
      </c>
      <c r="M8" s="1">
        <v>0.67</v>
      </c>
      <c r="N8" s="1">
        <v>0</v>
      </c>
      <c r="O8" s="1">
        <v>0.18</v>
      </c>
      <c r="P8" s="1">
        <v>0.43</v>
      </c>
      <c r="Q8" s="1">
        <v>0.67</v>
      </c>
      <c r="R8" s="1">
        <v>0.67</v>
      </c>
      <c r="S8" s="1">
        <v>0</v>
      </c>
      <c r="T8" s="1">
        <v>0</v>
      </c>
      <c r="U8" s="1">
        <v>4.67</v>
      </c>
      <c r="V8" s="1">
        <v>3.33</v>
      </c>
      <c r="W8" s="1">
        <v>71</v>
      </c>
      <c r="X8" s="1">
        <v>0</v>
      </c>
      <c r="Y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0.11</v>
      </c>
      <c r="AF8" s="1">
        <v>0</v>
      </c>
      <c r="AG8" s="1">
        <v>0</v>
      </c>
      <c r="AH8" s="1">
        <v>0</v>
      </c>
      <c r="AI8" s="1">
        <v>0</v>
      </c>
      <c r="AJ8" s="1">
        <v>0.33</v>
      </c>
      <c r="AK8" s="1">
        <v>28</v>
      </c>
      <c r="AL8" s="1">
        <v>15.7</v>
      </c>
      <c r="AM8" s="1">
        <v>31.67</v>
      </c>
      <c r="AN8" s="1">
        <v>2</v>
      </c>
      <c r="AO8" s="1">
        <v>5.3</v>
      </c>
      <c r="AP8" s="1">
        <v>8.33</v>
      </c>
      <c r="AQ8" s="1">
        <v>24.33</v>
      </c>
      <c r="AR8" s="1">
        <v>2</v>
      </c>
      <c r="AS8" s="1">
        <v>6.67</v>
      </c>
      <c r="AT8" s="1">
        <v>1</v>
      </c>
      <c r="AU8" s="1">
        <v>0.33</v>
      </c>
      <c r="AV8" s="1">
        <v>0.33</v>
      </c>
      <c r="AW8" s="1">
        <v>100</v>
      </c>
      <c r="AX8" s="1">
        <v>2</v>
      </c>
      <c r="AY8" s="1">
        <v>1.67</v>
      </c>
      <c r="AZ8" s="1">
        <v>0.67</v>
      </c>
      <c r="BA8" s="1">
        <v>0</v>
      </c>
      <c r="BB8" s="1">
        <v>2.33</v>
      </c>
      <c r="BC8" s="1">
        <v>16.670000000000002</v>
      </c>
      <c r="BD8" s="1">
        <v>10</v>
      </c>
      <c r="BE8" s="1">
        <v>4.33</v>
      </c>
      <c r="BF8" s="1">
        <v>1</v>
      </c>
      <c r="BG8" s="1">
        <v>2</v>
      </c>
      <c r="BH8" s="1">
        <v>2.33</v>
      </c>
      <c r="BI8" s="1">
        <v>1.59</v>
      </c>
      <c r="BJ8" s="1">
        <v>10.33</v>
      </c>
      <c r="BK8" s="1">
        <v>7.33</v>
      </c>
      <c r="BL8" s="1">
        <v>71</v>
      </c>
      <c r="BM8" s="1">
        <v>7.67</v>
      </c>
      <c r="BN8" s="1">
        <v>5.33</v>
      </c>
      <c r="BO8" s="1">
        <v>69</v>
      </c>
      <c r="BP8" s="1">
        <v>4.67</v>
      </c>
      <c r="BQ8" s="1">
        <v>3.33</v>
      </c>
      <c r="BR8" s="1">
        <v>71</v>
      </c>
      <c r="BS8" s="1">
        <v>0.33</v>
      </c>
      <c r="BT8" s="1">
        <v>0.33</v>
      </c>
      <c r="BU8" s="1">
        <v>3</v>
      </c>
      <c r="BV8" s="1">
        <v>0</v>
      </c>
      <c r="BW8" s="1">
        <v>0</v>
      </c>
      <c r="BX8" s="1">
        <v>1.67</v>
      </c>
      <c r="BY8" s="1">
        <v>22</v>
      </c>
      <c r="BZ8" s="1">
        <v>3.33</v>
      </c>
      <c r="CA8" s="1">
        <v>0.67</v>
      </c>
      <c r="CB8" s="1">
        <v>1.33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4.2933743999999994</v>
      </c>
      <c r="CL8" s="1">
        <v>2</v>
      </c>
    </row>
    <row r="9" spans="1:90" x14ac:dyDescent="0.25">
      <c r="A9" s="1" t="s">
        <v>61</v>
      </c>
      <c r="B9" s="1">
        <v>8.6</v>
      </c>
      <c r="C9" s="1">
        <v>1</v>
      </c>
      <c r="D9" s="1">
        <v>82</v>
      </c>
      <c r="E9" s="1">
        <v>0.16</v>
      </c>
      <c r="F9" s="1">
        <v>0</v>
      </c>
      <c r="G9" s="1">
        <v>0.4</v>
      </c>
      <c r="H9" s="1">
        <v>0</v>
      </c>
      <c r="I9" s="1">
        <v>6</v>
      </c>
      <c r="J9" s="1">
        <v>0</v>
      </c>
      <c r="K9" s="1">
        <v>5</v>
      </c>
      <c r="L9" s="1">
        <v>1</v>
      </c>
      <c r="M9" s="1">
        <v>0</v>
      </c>
      <c r="N9" s="1">
        <v>1</v>
      </c>
      <c r="O9" s="1">
        <v>0.17</v>
      </c>
      <c r="P9" s="1">
        <v>0.17</v>
      </c>
      <c r="Q9" s="1">
        <v>0</v>
      </c>
      <c r="R9" s="1">
        <v>0</v>
      </c>
      <c r="S9" s="1">
        <v>0</v>
      </c>
      <c r="T9" s="1">
        <v>0</v>
      </c>
      <c r="U9" s="1">
        <v>8</v>
      </c>
      <c r="V9" s="1">
        <v>5</v>
      </c>
      <c r="W9" s="1">
        <v>63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0.18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82</v>
      </c>
      <c r="AL9" s="1">
        <v>1.3</v>
      </c>
      <c r="AM9" s="1">
        <v>0</v>
      </c>
      <c r="AN9" s="1">
        <v>1.2</v>
      </c>
      <c r="AO9" s="1">
        <v>3.7</v>
      </c>
      <c r="AP9" s="1">
        <v>3</v>
      </c>
      <c r="AQ9" s="1">
        <v>3</v>
      </c>
      <c r="AR9" s="1">
        <v>0</v>
      </c>
      <c r="AS9" s="1">
        <v>2</v>
      </c>
      <c r="AT9" s="1">
        <v>1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3</v>
      </c>
      <c r="BD9" s="1">
        <v>1</v>
      </c>
      <c r="BE9" s="1">
        <v>2</v>
      </c>
      <c r="BF9" s="1">
        <v>0</v>
      </c>
      <c r="BG9" s="1">
        <v>0</v>
      </c>
      <c r="BH9" s="1">
        <v>1</v>
      </c>
      <c r="BI9" s="1">
        <v>0.61</v>
      </c>
      <c r="BJ9" s="1">
        <v>13</v>
      </c>
      <c r="BK9" s="1">
        <v>10</v>
      </c>
      <c r="BL9" s="1">
        <v>77</v>
      </c>
      <c r="BM9" s="1">
        <v>11</v>
      </c>
      <c r="BN9" s="1">
        <v>7</v>
      </c>
      <c r="BO9" s="1">
        <v>64</v>
      </c>
      <c r="BP9" s="1">
        <v>8</v>
      </c>
      <c r="BQ9" s="1">
        <v>5</v>
      </c>
      <c r="BR9" s="1">
        <v>63</v>
      </c>
      <c r="BS9" s="1">
        <v>0</v>
      </c>
      <c r="BT9" s="1">
        <v>0</v>
      </c>
      <c r="BU9" s="1">
        <v>1</v>
      </c>
      <c r="BV9" s="1">
        <v>0</v>
      </c>
      <c r="BW9" s="1">
        <v>1</v>
      </c>
      <c r="BX9" s="1">
        <v>1</v>
      </c>
      <c r="BY9" s="1">
        <v>27</v>
      </c>
      <c r="BZ9" s="1">
        <v>11</v>
      </c>
      <c r="CA9" s="1">
        <v>1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5.2231957000000007</v>
      </c>
      <c r="CL9" s="1">
        <v>2</v>
      </c>
    </row>
    <row r="10" spans="1:90" x14ac:dyDescent="0.25">
      <c r="A10" s="1" t="s">
        <v>67</v>
      </c>
      <c r="B10" s="1">
        <v>5.4</v>
      </c>
      <c r="C10" s="1">
        <v>3</v>
      </c>
      <c r="D10" s="1">
        <v>52</v>
      </c>
      <c r="E10" s="1">
        <v>0.12</v>
      </c>
      <c r="F10" s="1">
        <v>0</v>
      </c>
      <c r="G10" s="1">
        <v>0.2</v>
      </c>
      <c r="H10" s="1">
        <v>0</v>
      </c>
      <c r="I10" s="1">
        <v>1</v>
      </c>
      <c r="J10" s="1">
        <v>0</v>
      </c>
      <c r="K10" s="1">
        <v>0.67</v>
      </c>
      <c r="L10" s="1">
        <v>0.33</v>
      </c>
      <c r="M10" s="1">
        <v>0.33</v>
      </c>
      <c r="N10" s="1">
        <v>0</v>
      </c>
      <c r="O10" s="1">
        <v>0.12</v>
      </c>
      <c r="P10" s="1">
        <v>0.12</v>
      </c>
      <c r="Q10" s="1">
        <v>0</v>
      </c>
      <c r="R10" s="1">
        <v>0</v>
      </c>
      <c r="S10" s="1">
        <v>0</v>
      </c>
      <c r="T10" s="1">
        <v>0</v>
      </c>
      <c r="U10" s="1">
        <v>7.33</v>
      </c>
      <c r="V10" s="1">
        <v>5.67</v>
      </c>
      <c r="W10" s="1">
        <v>77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0.03</v>
      </c>
      <c r="AF10" s="1">
        <v>0</v>
      </c>
      <c r="AG10" s="1">
        <v>0</v>
      </c>
      <c r="AH10" s="1">
        <v>0</v>
      </c>
      <c r="AI10" s="1">
        <v>0</v>
      </c>
      <c r="AJ10" s="1">
        <v>0.33</v>
      </c>
      <c r="AK10" s="1">
        <v>14</v>
      </c>
      <c r="AL10" s="1">
        <v>1.97</v>
      </c>
      <c r="AM10" s="1">
        <v>3.53</v>
      </c>
      <c r="AN10" s="1">
        <v>0.6</v>
      </c>
      <c r="AO10" s="1">
        <v>2.9</v>
      </c>
      <c r="AP10" s="1">
        <v>5.33</v>
      </c>
      <c r="AQ10" s="1">
        <v>5.33</v>
      </c>
      <c r="AR10" s="1">
        <v>0</v>
      </c>
      <c r="AS10" s="1">
        <v>1.67</v>
      </c>
      <c r="AT10" s="1">
        <v>0.67</v>
      </c>
      <c r="AU10" s="1">
        <v>2</v>
      </c>
      <c r="AV10" s="1">
        <v>1</v>
      </c>
      <c r="AW10" s="1">
        <v>50</v>
      </c>
      <c r="AX10" s="1">
        <v>2</v>
      </c>
      <c r="AY10" s="1">
        <v>0.67</v>
      </c>
      <c r="AZ10" s="1">
        <v>0</v>
      </c>
      <c r="BA10" s="1">
        <v>0.33</v>
      </c>
      <c r="BB10" s="1">
        <v>1</v>
      </c>
      <c r="BC10" s="1">
        <v>10.33</v>
      </c>
      <c r="BD10" s="1">
        <v>5.67</v>
      </c>
      <c r="BE10" s="1">
        <v>3.33</v>
      </c>
      <c r="BF10" s="1">
        <v>0.33</v>
      </c>
      <c r="BG10" s="1">
        <v>0.33</v>
      </c>
      <c r="BH10" s="1">
        <v>1</v>
      </c>
      <c r="BI10" s="1">
        <v>1.02</v>
      </c>
      <c r="BJ10" s="1">
        <v>13.33</v>
      </c>
      <c r="BK10" s="1">
        <v>11.33</v>
      </c>
      <c r="BL10" s="1">
        <v>85</v>
      </c>
      <c r="BM10" s="1">
        <v>10.67</v>
      </c>
      <c r="BN10" s="1">
        <v>8</v>
      </c>
      <c r="BO10" s="1">
        <v>75</v>
      </c>
      <c r="BP10" s="1">
        <v>7.33</v>
      </c>
      <c r="BQ10" s="1">
        <v>5.67</v>
      </c>
      <c r="BR10" s="1">
        <v>77</v>
      </c>
      <c r="BS10" s="1">
        <v>0</v>
      </c>
      <c r="BT10" s="1">
        <v>0</v>
      </c>
      <c r="BU10" s="1">
        <v>2</v>
      </c>
      <c r="BV10" s="1">
        <v>1</v>
      </c>
      <c r="BW10" s="1">
        <v>2</v>
      </c>
      <c r="BX10" s="1">
        <v>0.33</v>
      </c>
      <c r="BY10" s="1">
        <v>24.33</v>
      </c>
      <c r="BZ10" s="1">
        <v>3.33</v>
      </c>
      <c r="CA10" s="1">
        <v>0.33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5.1853427000000023</v>
      </c>
      <c r="CL10" s="1">
        <v>2</v>
      </c>
    </row>
    <row r="11" spans="1:90" x14ac:dyDescent="0.25">
      <c r="A11" s="1" t="s">
        <v>69</v>
      </c>
      <c r="B11" s="1">
        <v>5.2</v>
      </c>
      <c r="C11" s="1">
        <v>2</v>
      </c>
      <c r="D11" s="1">
        <v>20.5</v>
      </c>
      <c r="E11" s="1">
        <v>0.09</v>
      </c>
      <c r="F11" s="1">
        <v>0</v>
      </c>
      <c r="G11" s="1">
        <v>0</v>
      </c>
      <c r="H11" s="1">
        <v>0</v>
      </c>
      <c r="I11" s="1">
        <v>0.5</v>
      </c>
      <c r="J11" s="1">
        <v>0</v>
      </c>
      <c r="K11" s="1">
        <v>0</v>
      </c>
      <c r="L11" s="1">
        <v>0.5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>
        <v>1.5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0.5</v>
      </c>
      <c r="AD11" s="1">
        <v>0</v>
      </c>
      <c r="AE11" s="1">
        <v>0.02</v>
      </c>
      <c r="AF11" s="1">
        <v>0</v>
      </c>
      <c r="AG11" s="1">
        <v>0</v>
      </c>
      <c r="AH11" s="1">
        <v>0.5</v>
      </c>
      <c r="AI11" s="1">
        <v>0</v>
      </c>
      <c r="AJ11" s="1">
        <v>0</v>
      </c>
      <c r="AK11" s="1">
        <v>1.5</v>
      </c>
      <c r="AL11" s="1">
        <v>5.35</v>
      </c>
      <c r="AM11" s="1">
        <v>0.3</v>
      </c>
      <c r="AN11" s="1">
        <v>0.1</v>
      </c>
      <c r="AO11" s="1">
        <v>1</v>
      </c>
      <c r="AP11" s="1">
        <v>1</v>
      </c>
      <c r="AQ11" s="1">
        <v>1</v>
      </c>
      <c r="AR11" s="1">
        <v>0</v>
      </c>
      <c r="AS11" s="1">
        <v>0.5</v>
      </c>
      <c r="AT11" s="1">
        <v>0</v>
      </c>
      <c r="AU11" s="1">
        <v>0.5</v>
      </c>
      <c r="AV11" s="1">
        <v>0.5</v>
      </c>
      <c r="AW11" s="1">
        <v>100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17.5</v>
      </c>
      <c r="BD11" s="1">
        <v>10</v>
      </c>
      <c r="BE11" s="1">
        <v>3</v>
      </c>
      <c r="BF11" s="1">
        <v>0</v>
      </c>
      <c r="BG11" s="1">
        <v>2.5</v>
      </c>
      <c r="BH11" s="1">
        <v>1</v>
      </c>
      <c r="BI11" s="1">
        <v>1.1000000000000001</v>
      </c>
      <c r="BJ11" s="1">
        <v>5.5</v>
      </c>
      <c r="BK11" s="1">
        <v>2.5</v>
      </c>
      <c r="BL11" s="1">
        <v>45</v>
      </c>
      <c r="BM11" s="1">
        <v>5</v>
      </c>
      <c r="BN11" s="1">
        <v>2.5</v>
      </c>
      <c r="BO11" s="1">
        <v>50</v>
      </c>
      <c r="BP11" s="1">
        <v>3</v>
      </c>
      <c r="BQ11" s="1">
        <v>1.5</v>
      </c>
      <c r="BR11" s="1">
        <v>50</v>
      </c>
      <c r="BS11" s="1">
        <v>0</v>
      </c>
      <c r="BT11" s="1">
        <v>0</v>
      </c>
      <c r="BU11" s="1">
        <v>0</v>
      </c>
      <c r="BV11" s="1">
        <v>2</v>
      </c>
      <c r="BW11" s="1">
        <v>0</v>
      </c>
      <c r="BX11" s="1">
        <v>0</v>
      </c>
      <c r="BY11" s="1">
        <v>10</v>
      </c>
      <c r="BZ11" s="1">
        <v>0.5</v>
      </c>
      <c r="CA11" s="1">
        <v>1.5</v>
      </c>
      <c r="CB11" s="1">
        <v>0</v>
      </c>
      <c r="CC11" s="1">
        <v>0.5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4.9899398999999978</v>
      </c>
      <c r="CL11" s="1">
        <v>2</v>
      </c>
    </row>
    <row r="12" spans="1:90" x14ac:dyDescent="0.25">
      <c r="A12" s="1" t="s">
        <v>72</v>
      </c>
      <c r="B12" s="1">
        <v>5.8</v>
      </c>
      <c r="C12" s="1">
        <v>3</v>
      </c>
      <c r="D12" s="1">
        <v>90</v>
      </c>
      <c r="E12" s="1">
        <v>0.49</v>
      </c>
      <c r="F12" s="1">
        <v>1</v>
      </c>
      <c r="G12" s="1">
        <v>0.6</v>
      </c>
      <c r="H12" s="1">
        <v>1</v>
      </c>
      <c r="I12" s="1">
        <v>3.33</v>
      </c>
      <c r="J12" s="1">
        <v>1.33</v>
      </c>
      <c r="K12" s="1">
        <v>3</v>
      </c>
      <c r="L12" s="1">
        <v>0.33</v>
      </c>
      <c r="M12" s="1">
        <v>0.33</v>
      </c>
      <c r="N12" s="1">
        <v>0</v>
      </c>
      <c r="O12" s="1">
        <v>0.36</v>
      </c>
      <c r="P12" s="1">
        <v>0.36</v>
      </c>
      <c r="Q12" s="1">
        <v>0.33</v>
      </c>
      <c r="R12" s="1">
        <v>0.33</v>
      </c>
      <c r="S12" s="1">
        <v>0</v>
      </c>
      <c r="T12" s="1">
        <v>0</v>
      </c>
      <c r="U12" s="1">
        <v>9</v>
      </c>
      <c r="V12" s="1">
        <v>7</v>
      </c>
      <c r="W12" s="1">
        <v>78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0.33</v>
      </c>
      <c r="AE12" s="1">
        <v>0.26</v>
      </c>
      <c r="AF12" s="1">
        <v>0</v>
      </c>
      <c r="AG12" s="1">
        <v>0</v>
      </c>
      <c r="AH12" s="1">
        <v>0.33</v>
      </c>
      <c r="AI12" s="1">
        <v>0</v>
      </c>
      <c r="AJ12" s="1">
        <v>0.33</v>
      </c>
      <c r="AK12" s="1">
        <v>47.33</v>
      </c>
      <c r="AL12" s="1">
        <v>13</v>
      </c>
      <c r="AM12" s="1">
        <v>14.87</v>
      </c>
      <c r="AN12" s="1">
        <v>2.2000000000000002</v>
      </c>
      <c r="AO12" s="1">
        <v>4.7</v>
      </c>
      <c r="AP12" s="1">
        <v>3</v>
      </c>
      <c r="AQ12" s="1">
        <v>11</v>
      </c>
      <c r="AR12" s="1">
        <v>0.67</v>
      </c>
      <c r="AS12" s="1">
        <v>3.67</v>
      </c>
      <c r="AT12" s="1">
        <v>1.33</v>
      </c>
      <c r="AU12" s="1">
        <v>0.33</v>
      </c>
      <c r="AV12" s="1">
        <v>0</v>
      </c>
      <c r="AW12" s="1">
        <v>0</v>
      </c>
      <c r="AX12" s="1">
        <v>2.33</v>
      </c>
      <c r="AY12" s="1">
        <v>0</v>
      </c>
      <c r="AZ12" s="1">
        <v>0</v>
      </c>
      <c r="BA12" s="1">
        <v>0</v>
      </c>
      <c r="BB12" s="1">
        <v>0</v>
      </c>
      <c r="BC12" s="1">
        <v>10.33</v>
      </c>
      <c r="BD12" s="1">
        <v>5.67</v>
      </c>
      <c r="BE12" s="1">
        <v>3.33</v>
      </c>
      <c r="BF12" s="1">
        <v>0.33</v>
      </c>
      <c r="BG12" s="1">
        <v>0.33</v>
      </c>
      <c r="BH12" s="1">
        <v>1</v>
      </c>
      <c r="BI12" s="1">
        <v>1.02</v>
      </c>
      <c r="BJ12" s="1">
        <v>14</v>
      </c>
      <c r="BK12" s="1">
        <v>11.33</v>
      </c>
      <c r="BL12" s="1">
        <v>81</v>
      </c>
      <c r="BM12" s="1">
        <v>12.33</v>
      </c>
      <c r="BN12" s="1">
        <v>9.67</v>
      </c>
      <c r="BO12" s="1">
        <v>78</v>
      </c>
      <c r="BP12" s="1">
        <v>9</v>
      </c>
      <c r="BQ12" s="1">
        <v>7</v>
      </c>
      <c r="BR12" s="1">
        <v>78</v>
      </c>
      <c r="BS12" s="1">
        <v>0</v>
      </c>
      <c r="BT12" s="1">
        <v>0</v>
      </c>
      <c r="BU12" s="1">
        <v>3</v>
      </c>
      <c r="BV12" s="1">
        <v>0</v>
      </c>
      <c r="BW12" s="1">
        <v>0</v>
      </c>
      <c r="BX12" s="1">
        <v>1.67</v>
      </c>
      <c r="BY12" s="1">
        <v>26</v>
      </c>
      <c r="BZ12" s="1">
        <v>5.67</v>
      </c>
      <c r="CA12" s="1">
        <v>0.67</v>
      </c>
      <c r="CB12" s="1">
        <v>0.67</v>
      </c>
      <c r="CC12" s="1">
        <v>0.67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4.6777428999999984</v>
      </c>
      <c r="CL12" s="1">
        <v>2</v>
      </c>
    </row>
    <row r="13" spans="1:90" x14ac:dyDescent="0.25">
      <c r="A13" s="1" t="s">
        <v>78</v>
      </c>
      <c r="B13" s="1">
        <v>5.9</v>
      </c>
      <c r="C13" s="1">
        <v>3</v>
      </c>
      <c r="D13" s="1">
        <v>90</v>
      </c>
      <c r="E13" s="1">
        <v>0.32</v>
      </c>
      <c r="F13" s="1">
        <v>0.25</v>
      </c>
      <c r="G13" s="1">
        <v>0.5</v>
      </c>
      <c r="H13" s="1">
        <v>1</v>
      </c>
      <c r="I13" s="1">
        <v>1.67</v>
      </c>
      <c r="J13" s="1">
        <v>0.67</v>
      </c>
      <c r="K13" s="1">
        <v>1.67</v>
      </c>
      <c r="L13" s="1">
        <v>0</v>
      </c>
      <c r="M13" s="1">
        <v>0.67</v>
      </c>
      <c r="N13" s="1">
        <v>0.33</v>
      </c>
      <c r="O13" s="1">
        <v>0.17</v>
      </c>
      <c r="P13" s="1">
        <v>0.43</v>
      </c>
      <c r="Q13" s="1">
        <v>0.33</v>
      </c>
      <c r="R13" s="1">
        <v>0.33</v>
      </c>
      <c r="S13" s="1">
        <v>0</v>
      </c>
      <c r="T13" s="1">
        <v>0</v>
      </c>
      <c r="U13" s="1">
        <v>12.33</v>
      </c>
      <c r="V13" s="1">
        <v>7</v>
      </c>
      <c r="W13" s="1">
        <v>57</v>
      </c>
      <c r="X13" s="1">
        <v>0</v>
      </c>
      <c r="Y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0.09</v>
      </c>
      <c r="AF13" s="1">
        <v>0</v>
      </c>
      <c r="AG13" s="1">
        <v>0</v>
      </c>
      <c r="AH13" s="1">
        <v>0.33</v>
      </c>
      <c r="AI13" s="1">
        <v>0</v>
      </c>
      <c r="AJ13" s="1">
        <v>0</v>
      </c>
      <c r="AK13" s="1">
        <v>25.33</v>
      </c>
      <c r="AL13" s="1">
        <v>14.17</v>
      </c>
      <c r="AM13" s="1">
        <v>11.67</v>
      </c>
      <c r="AN13" s="1">
        <v>2</v>
      </c>
      <c r="AO13" s="1">
        <v>4.9000000000000004</v>
      </c>
      <c r="AP13" s="1">
        <v>0</v>
      </c>
      <c r="AQ13" s="1">
        <v>8</v>
      </c>
      <c r="AR13" s="1">
        <v>0</v>
      </c>
      <c r="AS13" s="1">
        <v>3</v>
      </c>
      <c r="AT13" s="1">
        <v>3</v>
      </c>
      <c r="AU13" s="1">
        <v>0</v>
      </c>
      <c r="AV13" s="1">
        <v>0</v>
      </c>
      <c r="AX13" s="1">
        <v>3.33</v>
      </c>
      <c r="AY13" s="1">
        <v>0.33</v>
      </c>
      <c r="AZ13" s="1">
        <v>0</v>
      </c>
      <c r="BA13" s="1">
        <v>0.33</v>
      </c>
      <c r="BB13" s="1">
        <v>0.67</v>
      </c>
      <c r="BC13" s="1">
        <v>17.329999999999998</v>
      </c>
      <c r="BD13" s="1">
        <v>13.67</v>
      </c>
      <c r="BE13" s="1">
        <v>8.33</v>
      </c>
      <c r="BF13" s="1">
        <v>0.67</v>
      </c>
      <c r="BG13" s="1">
        <v>2.33</v>
      </c>
      <c r="BH13" s="1">
        <v>3.33</v>
      </c>
      <c r="BI13" s="1">
        <v>2.5499999999999998</v>
      </c>
      <c r="BJ13" s="1">
        <v>20</v>
      </c>
      <c r="BK13" s="1">
        <v>13.33</v>
      </c>
      <c r="BL13" s="1">
        <v>67</v>
      </c>
      <c r="BM13" s="1">
        <v>16</v>
      </c>
      <c r="BN13" s="1">
        <v>9.67</v>
      </c>
      <c r="BO13" s="1">
        <v>60</v>
      </c>
      <c r="BP13" s="1">
        <v>12.33</v>
      </c>
      <c r="BQ13" s="1">
        <v>7</v>
      </c>
      <c r="BR13" s="1">
        <v>57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31.67</v>
      </c>
      <c r="BZ13" s="1">
        <v>4</v>
      </c>
      <c r="CA13" s="1">
        <v>2.33</v>
      </c>
      <c r="CB13" s="1">
        <v>0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0.33</v>
      </c>
      <c r="CJ13" s="1">
        <v>0.33</v>
      </c>
      <c r="CK13" s="1">
        <f t="shared" si="0"/>
        <v>3.9509016999999993</v>
      </c>
      <c r="CL13" s="1">
        <v>2</v>
      </c>
    </row>
    <row r="14" spans="1:90" x14ac:dyDescent="0.25">
      <c r="A14" s="1" t="s">
        <v>80</v>
      </c>
      <c r="B14" s="1">
        <v>5.8</v>
      </c>
      <c r="C14" s="1">
        <v>3</v>
      </c>
      <c r="D14" s="1">
        <v>82.33</v>
      </c>
      <c r="E14" s="1">
        <v>0.03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0.01</v>
      </c>
      <c r="P14" s="1">
        <v>0.01</v>
      </c>
      <c r="Q14" s="1">
        <v>0</v>
      </c>
      <c r="R14" s="1">
        <v>0</v>
      </c>
      <c r="S14" s="1">
        <v>0</v>
      </c>
      <c r="T14" s="1">
        <v>0</v>
      </c>
      <c r="U14" s="1">
        <v>9.33</v>
      </c>
      <c r="V14" s="1">
        <v>5.33</v>
      </c>
      <c r="W14" s="1">
        <v>57</v>
      </c>
      <c r="X14" s="1">
        <v>0</v>
      </c>
      <c r="Y14" s="1">
        <v>0</v>
      </c>
      <c r="AA14" s="1">
        <v>0</v>
      </c>
      <c r="AB14" s="1">
        <v>0</v>
      </c>
      <c r="AC14" s="1">
        <v>0.33</v>
      </c>
      <c r="AD14" s="1">
        <v>0</v>
      </c>
      <c r="AE14" s="1">
        <v>0.02</v>
      </c>
      <c r="AF14" s="1">
        <v>0</v>
      </c>
      <c r="AG14" s="1">
        <v>0</v>
      </c>
      <c r="AH14" s="1">
        <v>0</v>
      </c>
      <c r="AI14" s="1">
        <v>0</v>
      </c>
      <c r="AJ14" s="1">
        <v>0.33</v>
      </c>
      <c r="AK14" s="1">
        <v>5.33</v>
      </c>
      <c r="AL14" s="1">
        <v>5.5</v>
      </c>
      <c r="AM14" s="1">
        <v>7.73</v>
      </c>
      <c r="AN14" s="1">
        <v>0.1</v>
      </c>
      <c r="AO14" s="1">
        <v>2.9</v>
      </c>
      <c r="AP14" s="1">
        <v>6.67</v>
      </c>
      <c r="AQ14" s="1">
        <v>6.67</v>
      </c>
      <c r="AR14" s="1">
        <v>0</v>
      </c>
      <c r="AS14" s="1">
        <v>2</v>
      </c>
      <c r="AT14" s="1">
        <v>1</v>
      </c>
      <c r="AU14" s="1">
        <v>2.33</v>
      </c>
      <c r="AV14" s="1">
        <v>1.67</v>
      </c>
      <c r="AW14" s="1">
        <v>72</v>
      </c>
      <c r="AX14" s="1">
        <v>6.33</v>
      </c>
      <c r="AY14" s="1">
        <v>1.33</v>
      </c>
      <c r="AZ14" s="1">
        <v>0</v>
      </c>
      <c r="BA14" s="1">
        <v>1</v>
      </c>
      <c r="BB14" s="1">
        <v>2.33</v>
      </c>
      <c r="BC14" s="1">
        <v>16.670000000000002</v>
      </c>
      <c r="BD14" s="1">
        <v>10</v>
      </c>
      <c r="BE14" s="1">
        <v>4.33</v>
      </c>
      <c r="BF14" s="1">
        <v>1</v>
      </c>
      <c r="BG14" s="1">
        <v>2</v>
      </c>
      <c r="BH14" s="1">
        <v>2.33</v>
      </c>
      <c r="BI14" s="1">
        <v>1.59</v>
      </c>
      <c r="BJ14" s="1">
        <v>25.33</v>
      </c>
      <c r="BK14" s="1">
        <v>17</v>
      </c>
      <c r="BL14" s="1">
        <v>67</v>
      </c>
      <c r="BM14" s="1">
        <v>17.329999999999998</v>
      </c>
      <c r="BN14" s="1">
        <v>11.67</v>
      </c>
      <c r="BO14" s="1">
        <v>67</v>
      </c>
      <c r="BP14" s="1">
        <v>9.33</v>
      </c>
      <c r="BQ14" s="1">
        <v>5.33</v>
      </c>
      <c r="BR14" s="1">
        <v>57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1.67</v>
      </c>
      <c r="BY14" s="1">
        <v>44.33</v>
      </c>
      <c r="BZ14" s="1">
        <v>1</v>
      </c>
      <c r="CA14" s="1">
        <v>3</v>
      </c>
      <c r="CB14" s="1">
        <v>1.67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4.5825833999999999</v>
      </c>
      <c r="CL14" s="1">
        <v>2</v>
      </c>
    </row>
    <row r="15" spans="1:90" x14ac:dyDescent="0.25">
      <c r="A15" s="1" t="s">
        <v>82</v>
      </c>
      <c r="B15" s="1">
        <v>8.5</v>
      </c>
      <c r="C15" s="1">
        <v>3</v>
      </c>
      <c r="D15" s="1">
        <v>64</v>
      </c>
      <c r="E15" s="1">
        <v>0.21</v>
      </c>
      <c r="F15" s="1">
        <v>0.14000000000000001</v>
      </c>
      <c r="G15" s="1">
        <v>0.6</v>
      </c>
      <c r="H15" s="1">
        <v>1</v>
      </c>
      <c r="I15" s="1">
        <v>3.33</v>
      </c>
      <c r="J15" s="1">
        <v>1</v>
      </c>
      <c r="K15" s="1">
        <v>2</v>
      </c>
      <c r="L15" s="1">
        <v>1.33</v>
      </c>
      <c r="M15" s="1">
        <v>0.33</v>
      </c>
      <c r="N15" s="1">
        <v>0</v>
      </c>
      <c r="O15" s="1">
        <v>0.31</v>
      </c>
      <c r="P15" s="1">
        <v>0.31</v>
      </c>
      <c r="Q15" s="1">
        <v>0</v>
      </c>
      <c r="R15" s="1">
        <v>0</v>
      </c>
      <c r="S15" s="1">
        <v>0</v>
      </c>
      <c r="T15" s="1">
        <v>0</v>
      </c>
      <c r="U15" s="1">
        <v>15</v>
      </c>
      <c r="V15" s="1">
        <v>12.67</v>
      </c>
      <c r="W15" s="1">
        <v>84</v>
      </c>
      <c r="X15" s="1">
        <v>0.33</v>
      </c>
      <c r="Y15" s="1">
        <v>0</v>
      </c>
      <c r="Z15" s="1">
        <v>0</v>
      </c>
      <c r="AA15" s="1">
        <v>0</v>
      </c>
      <c r="AB15" s="1">
        <v>0</v>
      </c>
      <c r="AC15" s="1">
        <v>1.33</v>
      </c>
      <c r="AD15" s="1">
        <v>0.33</v>
      </c>
      <c r="AE15" s="1">
        <v>0.27</v>
      </c>
      <c r="AF15" s="1">
        <v>0.33</v>
      </c>
      <c r="AG15" s="1">
        <v>0</v>
      </c>
      <c r="AH15" s="1">
        <v>0</v>
      </c>
      <c r="AI15" s="1">
        <v>0</v>
      </c>
      <c r="AJ15" s="1">
        <v>0</v>
      </c>
      <c r="AK15" s="1">
        <v>44.67</v>
      </c>
      <c r="AL15" s="1">
        <v>18.170000000000002</v>
      </c>
      <c r="AM15" s="1">
        <v>11.8</v>
      </c>
      <c r="AN15" s="1">
        <v>2.1</v>
      </c>
      <c r="AO15" s="1">
        <v>4.5999999999999996</v>
      </c>
      <c r="AP15" s="1">
        <v>7</v>
      </c>
      <c r="AQ15" s="1">
        <v>10</v>
      </c>
      <c r="AR15" s="1">
        <v>0</v>
      </c>
      <c r="AS15" s="1">
        <v>2.67</v>
      </c>
      <c r="AT15" s="1">
        <v>0.67</v>
      </c>
      <c r="AU15" s="1">
        <v>0.33</v>
      </c>
      <c r="AV15" s="1">
        <v>0.33</v>
      </c>
      <c r="AW15" s="1">
        <v>100</v>
      </c>
      <c r="AX15" s="1">
        <v>1.67</v>
      </c>
      <c r="AY15" s="1">
        <v>0.33</v>
      </c>
      <c r="AZ15" s="1">
        <v>0</v>
      </c>
      <c r="BA15" s="1">
        <v>0.33</v>
      </c>
      <c r="BB15" s="1">
        <v>0.67</v>
      </c>
      <c r="BC15" s="1">
        <v>8.33</v>
      </c>
      <c r="BD15" s="1">
        <v>5</v>
      </c>
      <c r="BE15" s="1">
        <v>3.33</v>
      </c>
      <c r="BF15" s="1">
        <v>1</v>
      </c>
      <c r="BG15" s="1">
        <v>2</v>
      </c>
      <c r="BH15" s="1">
        <v>0.67</v>
      </c>
      <c r="BI15" s="1">
        <v>0.81</v>
      </c>
      <c r="BJ15" s="1">
        <v>24.33</v>
      </c>
      <c r="BK15" s="1">
        <v>20.67</v>
      </c>
      <c r="BL15" s="1">
        <v>85</v>
      </c>
      <c r="BM15" s="1">
        <v>20.67</v>
      </c>
      <c r="BN15" s="1">
        <v>17.670000000000002</v>
      </c>
      <c r="BO15" s="1">
        <v>85</v>
      </c>
      <c r="BP15" s="1">
        <v>15</v>
      </c>
      <c r="BQ15" s="1">
        <v>12.67</v>
      </c>
      <c r="BR15" s="1">
        <v>84</v>
      </c>
      <c r="BS15" s="1">
        <v>0</v>
      </c>
      <c r="BT15" s="1">
        <v>0</v>
      </c>
      <c r="BU15" s="1">
        <v>2</v>
      </c>
      <c r="BV15" s="1">
        <v>1</v>
      </c>
      <c r="BW15" s="1">
        <v>1</v>
      </c>
      <c r="BX15" s="1">
        <v>2</v>
      </c>
      <c r="BY15" s="1">
        <v>37</v>
      </c>
      <c r="BZ15" s="1">
        <v>6</v>
      </c>
      <c r="CA15" s="1">
        <v>1</v>
      </c>
      <c r="CB15" s="1">
        <v>2.33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5.6553050000000029</v>
      </c>
      <c r="CL15" s="1">
        <v>2</v>
      </c>
    </row>
    <row r="16" spans="1:90" x14ac:dyDescent="0.25">
      <c r="A16" s="1" t="s">
        <v>107</v>
      </c>
      <c r="B16" s="1">
        <v>6.5</v>
      </c>
      <c r="C16" s="1">
        <v>3</v>
      </c>
      <c r="D16" s="1">
        <v>36.67</v>
      </c>
      <c r="E16" s="1">
        <v>0.08</v>
      </c>
      <c r="F16" s="1">
        <v>0</v>
      </c>
      <c r="G16" s="1">
        <v>0.1</v>
      </c>
      <c r="H16" s="1">
        <v>0</v>
      </c>
      <c r="I16" s="1">
        <v>0.33</v>
      </c>
      <c r="J16" s="1">
        <v>0.33</v>
      </c>
      <c r="K16" s="1">
        <v>0.33</v>
      </c>
      <c r="L16" s="1">
        <v>0</v>
      </c>
      <c r="M16" s="1">
        <v>0</v>
      </c>
      <c r="N16" s="1">
        <v>0</v>
      </c>
      <c r="O16" s="1">
        <v>0.05</v>
      </c>
      <c r="P16" s="1">
        <v>0.05</v>
      </c>
      <c r="Q16" s="1">
        <v>0</v>
      </c>
      <c r="R16" s="1">
        <v>0</v>
      </c>
      <c r="S16" s="1">
        <v>0</v>
      </c>
      <c r="T16" s="1">
        <v>0</v>
      </c>
      <c r="U16" s="1">
        <v>3.33</v>
      </c>
      <c r="V16" s="1">
        <v>2</v>
      </c>
      <c r="W16" s="1">
        <v>60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0.01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5.67</v>
      </c>
      <c r="AL16" s="1">
        <v>0.97</v>
      </c>
      <c r="AM16" s="1">
        <v>4.2</v>
      </c>
      <c r="AN16" s="1">
        <v>0.3</v>
      </c>
      <c r="AO16" s="1">
        <v>2.1</v>
      </c>
      <c r="AP16" s="1">
        <v>3.67</v>
      </c>
      <c r="AQ16" s="1">
        <v>3.67</v>
      </c>
      <c r="AR16" s="1">
        <v>0</v>
      </c>
      <c r="AS16" s="1">
        <v>1.33</v>
      </c>
      <c r="AT16" s="1">
        <v>0.67</v>
      </c>
      <c r="AU16" s="1">
        <v>0.67</v>
      </c>
      <c r="AV16" s="1">
        <v>0</v>
      </c>
      <c r="AW16" s="1">
        <v>0</v>
      </c>
      <c r="AX16" s="1">
        <v>1</v>
      </c>
      <c r="AY16" s="1">
        <v>0</v>
      </c>
      <c r="AZ16" s="1">
        <v>0.33</v>
      </c>
      <c r="BA16" s="1">
        <v>0</v>
      </c>
      <c r="BB16" s="1">
        <v>0.33</v>
      </c>
      <c r="BC16" s="1">
        <v>13.67</v>
      </c>
      <c r="BD16" s="1">
        <v>7</v>
      </c>
      <c r="BE16" s="1">
        <v>3</v>
      </c>
      <c r="BF16" s="1">
        <v>0.67</v>
      </c>
      <c r="BG16" s="1">
        <v>1.33</v>
      </c>
      <c r="BH16" s="1">
        <v>0.67</v>
      </c>
      <c r="BI16" s="1">
        <v>1.02</v>
      </c>
      <c r="BJ16" s="1">
        <v>8.33</v>
      </c>
      <c r="BK16" s="1">
        <v>6</v>
      </c>
      <c r="BL16" s="1">
        <v>72</v>
      </c>
      <c r="BM16" s="1">
        <v>5.67</v>
      </c>
      <c r="BN16" s="1">
        <v>3.67</v>
      </c>
      <c r="BO16" s="1">
        <v>65</v>
      </c>
      <c r="BP16" s="1">
        <v>3.33</v>
      </c>
      <c r="BQ16" s="1">
        <v>2</v>
      </c>
      <c r="BR16" s="1">
        <v>60</v>
      </c>
      <c r="BS16" s="1">
        <v>0</v>
      </c>
      <c r="BT16" s="1">
        <v>0</v>
      </c>
      <c r="BU16" s="1">
        <v>1</v>
      </c>
      <c r="BV16" s="1">
        <v>2</v>
      </c>
      <c r="BW16" s="1">
        <v>1</v>
      </c>
      <c r="BX16" s="1">
        <v>0.33</v>
      </c>
      <c r="BY16" s="1">
        <v>15</v>
      </c>
      <c r="BZ16" s="1">
        <v>0.33</v>
      </c>
      <c r="CA16" s="1">
        <v>0.33</v>
      </c>
      <c r="CB16" s="1">
        <v>1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4.7610367999999976</v>
      </c>
      <c r="CL16" s="1">
        <v>2</v>
      </c>
    </row>
    <row r="17" spans="1:90" x14ac:dyDescent="0.25">
      <c r="A17" s="1" t="s">
        <v>91</v>
      </c>
      <c r="B17" s="1">
        <v>5</v>
      </c>
      <c r="C17" s="1">
        <v>2</v>
      </c>
      <c r="D17" s="1">
        <v>67.5</v>
      </c>
      <c r="E17" s="1">
        <v>0.37</v>
      </c>
      <c r="F17" s="1">
        <v>0.33</v>
      </c>
      <c r="G17" s="1">
        <v>0.7</v>
      </c>
      <c r="H17" s="1">
        <v>1</v>
      </c>
      <c r="I17" s="1">
        <v>3</v>
      </c>
      <c r="J17" s="1">
        <v>0.5</v>
      </c>
      <c r="K17" s="1">
        <v>2</v>
      </c>
      <c r="L17" s="1">
        <v>1</v>
      </c>
      <c r="M17" s="1">
        <v>0.5</v>
      </c>
      <c r="N17" s="1">
        <v>1</v>
      </c>
      <c r="O17" s="1">
        <v>0.28999999999999998</v>
      </c>
      <c r="P17" s="1">
        <v>0.28999999999999998</v>
      </c>
      <c r="Q17" s="1">
        <v>0.5</v>
      </c>
      <c r="R17" s="1">
        <v>0.5</v>
      </c>
      <c r="S17" s="1">
        <v>0</v>
      </c>
      <c r="T17" s="1">
        <v>0</v>
      </c>
      <c r="U17" s="1">
        <v>7.5</v>
      </c>
      <c r="V17" s="1">
        <v>5</v>
      </c>
      <c r="W17" s="1">
        <v>67</v>
      </c>
      <c r="X17" s="1">
        <v>6.5</v>
      </c>
      <c r="Y17" s="1">
        <v>2.5</v>
      </c>
      <c r="Z17" s="1">
        <v>38</v>
      </c>
      <c r="AA17" s="1">
        <v>2.5</v>
      </c>
      <c r="AB17" s="1">
        <v>0.5</v>
      </c>
      <c r="AC17" s="1">
        <v>2.5</v>
      </c>
      <c r="AD17" s="1">
        <v>0.5</v>
      </c>
      <c r="AE17" s="1">
        <v>0.36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39.5</v>
      </c>
      <c r="AL17" s="1">
        <v>36.4</v>
      </c>
      <c r="AM17" s="1">
        <v>26.5</v>
      </c>
      <c r="AN17" s="1">
        <v>2.2000000000000002</v>
      </c>
      <c r="AO17" s="1">
        <v>5.6</v>
      </c>
      <c r="AP17" s="1">
        <v>10.5</v>
      </c>
      <c r="AQ17" s="1">
        <v>22.5</v>
      </c>
      <c r="AR17" s="1">
        <v>0.5</v>
      </c>
      <c r="AS17" s="1">
        <v>4</v>
      </c>
      <c r="AT17" s="1">
        <v>2.5</v>
      </c>
      <c r="AU17" s="1">
        <v>0</v>
      </c>
      <c r="AV17" s="1">
        <v>0</v>
      </c>
      <c r="AX17" s="1">
        <v>4</v>
      </c>
      <c r="AY17" s="1">
        <v>0</v>
      </c>
      <c r="AZ17" s="1">
        <v>0</v>
      </c>
      <c r="BA17" s="1">
        <v>1.5</v>
      </c>
      <c r="BB17" s="1">
        <v>1.5</v>
      </c>
      <c r="BC17" s="1">
        <v>22</v>
      </c>
      <c r="BD17" s="1">
        <v>17.5</v>
      </c>
      <c r="BE17" s="1">
        <v>10.5</v>
      </c>
      <c r="BF17" s="1">
        <v>0.5</v>
      </c>
      <c r="BG17" s="1">
        <v>3</v>
      </c>
      <c r="BH17" s="1">
        <v>4.5</v>
      </c>
      <c r="BI17" s="1">
        <v>3.32</v>
      </c>
      <c r="BJ17" s="1">
        <v>15</v>
      </c>
      <c r="BK17" s="1">
        <v>9.5</v>
      </c>
      <c r="BL17" s="1">
        <v>63</v>
      </c>
      <c r="BM17" s="1">
        <v>16.5</v>
      </c>
      <c r="BN17" s="1">
        <v>9</v>
      </c>
      <c r="BO17" s="1">
        <v>55</v>
      </c>
      <c r="BP17" s="1">
        <v>7.5</v>
      </c>
      <c r="BQ17" s="1">
        <v>5</v>
      </c>
      <c r="BR17" s="1">
        <v>67</v>
      </c>
      <c r="BS17" s="1">
        <v>0</v>
      </c>
      <c r="BT17" s="1">
        <v>0</v>
      </c>
      <c r="BU17" s="1">
        <v>1</v>
      </c>
      <c r="BV17" s="1">
        <v>1</v>
      </c>
      <c r="BW17" s="1">
        <v>0</v>
      </c>
      <c r="BX17" s="1">
        <v>1.5</v>
      </c>
      <c r="BY17" s="1">
        <v>31.5</v>
      </c>
      <c r="BZ17" s="1">
        <v>3.5</v>
      </c>
      <c r="CA17" s="1">
        <v>2</v>
      </c>
      <c r="CB17" s="1">
        <v>5.5</v>
      </c>
      <c r="CC17" s="1">
        <v>0.5</v>
      </c>
      <c r="CD17" s="1">
        <v>0</v>
      </c>
      <c r="CE17" s="1">
        <v>2.5</v>
      </c>
      <c r="CF17" s="1">
        <v>0</v>
      </c>
      <c r="CG17" s="1">
        <v>0.5</v>
      </c>
      <c r="CH17" s="1">
        <v>0</v>
      </c>
      <c r="CI17" s="1">
        <v>0</v>
      </c>
      <c r="CJ17" s="1">
        <v>0</v>
      </c>
      <c r="CK17" s="1">
        <f t="shared" si="0"/>
        <v>4.3097245999999956</v>
      </c>
      <c r="CL17" s="1">
        <v>2</v>
      </c>
    </row>
    <row r="18" spans="1:90" x14ac:dyDescent="0.25">
      <c r="A18" s="1" t="s">
        <v>95</v>
      </c>
      <c r="B18" s="1">
        <v>5.2</v>
      </c>
      <c r="C18" s="1">
        <v>3</v>
      </c>
      <c r="D18" s="1">
        <v>65.33</v>
      </c>
      <c r="E18" s="1">
        <v>0.33</v>
      </c>
      <c r="F18" s="1">
        <v>0.33</v>
      </c>
      <c r="G18" s="1">
        <v>0.6</v>
      </c>
      <c r="H18" s="1">
        <v>1</v>
      </c>
      <c r="I18" s="1">
        <v>1.67</v>
      </c>
      <c r="J18" s="1">
        <v>1.33</v>
      </c>
      <c r="K18" s="1">
        <v>1.67</v>
      </c>
      <c r="L18" s="1">
        <v>0</v>
      </c>
      <c r="M18" s="1">
        <v>1</v>
      </c>
      <c r="N18" s="1">
        <v>0</v>
      </c>
      <c r="O18" s="1">
        <v>0.51</v>
      </c>
      <c r="P18" s="1">
        <v>0.51</v>
      </c>
      <c r="Q18" s="1">
        <v>0.33</v>
      </c>
      <c r="R18" s="1">
        <v>0.33</v>
      </c>
      <c r="S18" s="1">
        <v>0</v>
      </c>
      <c r="T18" s="1">
        <v>0</v>
      </c>
      <c r="U18" s="1">
        <v>10</v>
      </c>
      <c r="V18" s="1">
        <v>5.67</v>
      </c>
      <c r="W18" s="1">
        <v>57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0.06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29.33</v>
      </c>
      <c r="AL18" s="1">
        <v>2.4700000000000002</v>
      </c>
      <c r="AM18" s="1">
        <v>16</v>
      </c>
      <c r="AN18" s="1">
        <v>2.2000000000000002</v>
      </c>
      <c r="AO18" s="1">
        <v>5</v>
      </c>
      <c r="AP18" s="1">
        <v>-0.33</v>
      </c>
      <c r="AQ18" s="1">
        <v>7.67</v>
      </c>
      <c r="AR18" s="1">
        <v>0.67</v>
      </c>
      <c r="AS18" s="1">
        <v>3.67</v>
      </c>
      <c r="AT18" s="1">
        <v>1.33</v>
      </c>
      <c r="AU18" s="1">
        <v>0</v>
      </c>
      <c r="AV18" s="1">
        <v>0</v>
      </c>
      <c r="AX18" s="1">
        <v>3.33</v>
      </c>
      <c r="AY18" s="1">
        <v>0.33</v>
      </c>
      <c r="AZ18" s="1">
        <v>0</v>
      </c>
      <c r="BA18" s="1">
        <v>0.33</v>
      </c>
      <c r="BB18" s="1">
        <v>0.67</v>
      </c>
      <c r="BC18" s="1">
        <v>16.329999999999998</v>
      </c>
      <c r="BD18" s="1">
        <v>10.33</v>
      </c>
      <c r="BE18" s="1">
        <v>5.33</v>
      </c>
      <c r="BF18" s="1">
        <v>1.33</v>
      </c>
      <c r="BG18" s="1">
        <v>1.67</v>
      </c>
      <c r="BH18" s="1">
        <v>2.67</v>
      </c>
      <c r="BI18" s="1">
        <v>1.84</v>
      </c>
      <c r="BJ18" s="1">
        <v>14</v>
      </c>
      <c r="BK18" s="1">
        <v>8.67</v>
      </c>
      <c r="BL18" s="1">
        <v>62</v>
      </c>
      <c r="BM18" s="1">
        <v>12</v>
      </c>
      <c r="BN18" s="1">
        <v>6.67</v>
      </c>
      <c r="BO18" s="1">
        <v>56</v>
      </c>
      <c r="BP18" s="1">
        <v>10</v>
      </c>
      <c r="BQ18" s="1">
        <v>5.67</v>
      </c>
      <c r="BR18" s="1">
        <v>57</v>
      </c>
      <c r="BS18" s="1">
        <v>0.33</v>
      </c>
      <c r="BT18" s="1">
        <v>0</v>
      </c>
      <c r="BU18" s="1">
        <v>2</v>
      </c>
      <c r="BV18" s="1">
        <v>1</v>
      </c>
      <c r="BW18" s="1">
        <v>1</v>
      </c>
      <c r="BX18" s="1">
        <v>1.67</v>
      </c>
      <c r="BY18" s="1">
        <v>29.67</v>
      </c>
      <c r="BZ18" s="1">
        <v>4.33</v>
      </c>
      <c r="CA18" s="1">
        <v>2.67</v>
      </c>
      <c r="CB18" s="1">
        <v>1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5.4892852000000012</v>
      </c>
      <c r="CL18" s="1">
        <v>2</v>
      </c>
    </row>
    <row r="19" spans="1:90" x14ac:dyDescent="0.25">
      <c r="A19" s="1" t="s">
        <v>101</v>
      </c>
      <c r="B19" s="1">
        <v>7.9</v>
      </c>
      <c r="C19" s="1">
        <v>3</v>
      </c>
      <c r="D19" s="1">
        <v>90</v>
      </c>
      <c r="E19" s="1">
        <v>0.21</v>
      </c>
      <c r="F19" s="1">
        <v>0.2</v>
      </c>
      <c r="G19" s="1">
        <v>0.3</v>
      </c>
      <c r="H19" s="1">
        <v>1</v>
      </c>
      <c r="I19" s="1">
        <v>1.33</v>
      </c>
      <c r="J19" s="1">
        <v>0.33</v>
      </c>
      <c r="K19" s="1">
        <v>1</v>
      </c>
      <c r="L19" s="1">
        <v>0.33</v>
      </c>
      <c r="M19" s="1">
        <v>0</v>
      </c>
      <c r="N19" s="1">
        <v>0.67</v>
      </c>
      <c r="O19" s="1">
        <v>7.0000000000000007E-2</v>
      </c>
      <c r="P19" s="1">
        <v>7.0000000000000007E-2</v>
      </c>
      <c r="Q19" s="1">
        <v>0</v>
      </c>
      <c r="R19" s="1">
        <v>0</v>
      </c>
      <c r="S19" s="1">
        <v>0</v>
      </c>
      <c r="T19" s="1">
        <v>0</v>
      </c>
      <c r="U19" s="1">
        <v>8</v>
      </c>
      <c r="V19" s="1">
        <v>4.67</v>
      </c>
      <c r="W19" s="1">
        <v>58</v>
      </c>
      <c r="X19" s="1">
        <v>1.33</v>
      </c>
      <c r="Y19" s="1">
        <v>0.33</v>
      </c>
      <c r="Z19" s="1">
        <v>25</v>
      </c>
      <c r="AA19" s="1">
        <v>0</v>
      </c>
      <c r="AB19" s="1">
        <v>0</v>
      </c>
      <c r="AC19" s="1">
        <v>2</v>
      </c>
      <c r="AD19" s="1">
        <v>0.33</v>
      </c>
      <c r="AE19" s="1">
        <v>0.23</v>
      </c>
      <c r="AF19" s="1">
        <v>0.33</v>
      </c>
      <c r="AG19" s="1">
        <v>0</v>
      </c>
      <c r="AH19" s="1">
        <v>0.33</v>
      </c>
      <c r="AI19" s="1">
        <v>0</v>
      </c>
      <c r="AJ19" s="1">
        <v>0</v>
      </c>
      <c r="AK19" s="1">
        <v>14.33</v>
      </c>
      <c r="AL19" s="1">
        <v>24.3</v>
      </c>
      <c r="AM19" s="1">
        <v>11.67</v>
      </c>
      <c r="AN19" s="1">
        <v>1</v>
      </c>
      <c r="AO19" s="1">
        <v>3.5</v>
      </c>
      <c r="AP19" s="1">
        <v>4.33</v>
      </c>
      <c r="AQ19" s="1">
        <v>7.33</v>
      </c>
      <c r="AR19" s="1">
        <v>0</v>
      </c>
      <c r="AS19" s="1">
        <v>2.67</v>
      </c>
      <c r="AT19" s="1">
        <v>1.67</v>
      </c>
      <c r="AU19" s="1">
        <v>1</v>
      </c>
      <c r="AV19" s="1">
        <v>0.33</v>
      </c>
      <c r="AW19" s="1">
        <v>33</v>
      </c>
      <c r="AX19" s="1">
        <v>2</v>
      </c>
      <c r="AY19" s="1">
        <v>0.33</v>
      </c>
      <c r="AZ19" s="1">
        <v>0</v>
      </c>
      <c r="BA19" s="1">
        <v>0</v>
      </c>
      <c r="BB19" s="1">
        <v>0.33</v>
      </c>
      <c r="BC19" s="1">
        <v>15.67</v>
      </c>
      <c r="BD19" s="1">
        <v>10.33</v>
      </c>
      <c r="BE19" s="1">
        <v>6.33</v>
      </c>
      <c r="BF19" s="1">
        <v>0.33</v>
      </c>
      <c r="BG19" s="1">
        <v>3</v>
      </c>
      <c r="BH19" s="1">
        <v>2.33</v>
      </c>
      <c r="BI19" s="1">
        <v>1.92</v>
      </c>
      <c r="BJ19" s="1">
        <v>17.670000000000002</v>
      </c>
      <c r="BK19" s="1">
        <v>12.33</v>
      </c>
      <c r="BL19" s="1">
        <v>70</v>
      </c>
      <c r="BM19" s="1">
        <v>16.329999999999998</v>
      </c>
      <c r="BN19" s="1">
        <v>10.33</v>
      </c>
      <c r="BO19" s="1">
        <v>63</v>
      </c>
      <c r="BP19" s="1">
        <v>8</v>
      </c>
      <c r="BQ19" s="1">
        <v>4.67</v>
      </c>
      <c r="BR19" s="1">
        <v>58</v>
      </c>
      <c r="BS19" s="1">
        <v>0</v>
      </c>
      <c r="BT19" s="1">
        <v>0</v>
      </c>
      <c r="BU19" s="1">
        <v>3</v>
      </c>
      <c r="BV19" s="1">
        <v>0</v>
      </c>
      <c r="BW19" s="1">
        <v>0</v>
      </c>
      <c r="BX19" s="1">
        <v>1.33</v>
      </c>
      <c r="BY19" s="1">
        <v>34.33</v>
      </c>
      <c r="BZ19" s="1">
        <v>3.67</v>
      </c>
      <c r="CA19" s="1">
        <v>1</v>
      </c>
      <c r="CB19" s="1">
        <v>1.33</v>
      </c>
      <c r="CC19" s="1">
        <v>0.67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2.5149380000000012</v>
      </c>
      <c r="CL19" s="1">
        <v>2</v>
      </c>
    </row>
    <row r="20" spans="1:90" x14ac:dyDescent="0.25">
      <c r="A20" s="1" t="s">
        <v>59</v>
      </c>
      <c r="B20" s="1">
        <v>6.7</v>
      </c>
      <c r="C20" s="1">
        <v>2</v>
      </c>
      <c r="D20" s="1">
        <v>74.5</v>
      </c>
      <c r="E20" s="1">
        <v>0.16</v>
      </c>
      <c r="F20" s="1">
        <v>0</v>
      </c>
      <c r="G20" s="1">
        <v>0</v>
      </c>
      <c r="H20" s="1">
        <v>0</v>
      </c>
      <c r="I20" s="1">
        <v>0.5</v>
      </c>
      <c r="J20" s="1">
        <v>0</v>
      </c>
      <c r="K20" s="1">
        <v>0.5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8.5</v>
      </c>
      <c r="V20" s="1">
        <v>5</v>
      </c>
      <c r="W20" s="1">
        <v>59</v>
      </c>
      <c r="X20" s="1">
        <v>0</v>
      </c>
      <c r="Y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3</v>
      </c>
      <c r="AL20" s="1">
        <v>11.75</v>
      </c>
      <c r="AM20" s="1">
        <v>2</v>
      </c>
      <c r="AN20" s="1">
        <v>0.1</v>
      </c>
      <c r="AO20" s="1">
        <v>2.2000000000000002</v>
      </c>
      <c r="AP20" s="1">
        <v>3.5</v>
      </c>
      <c r="AQ20" s="1">
        <v>3.5</v>
      </c>
      <c r="AR20" s="1">
        <v>0</v>
      </c>
      <c r="AS20" s="1">
        <v>1.5</v>
      </c>
      <c r="AT20" s="1">
        <v>0.5</v>
      </c>
      <c r="AU20" s="1">
        <v>0</v>
      </c>
      <c r="AV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17.5</v>
      </c>
      <c r="BD20" s="1">
        <v>10</v>
      </c>
      <c r="BE20" s="1">
        <v>3</v>
      </c>
      <c r="BF20" s="1">
        <v>0</v>
      </c>
      <c r="BG20" s="1">
        <v>2.5</v>
      </c>
      <c r="BH20" s="1">
        <v>1</v>
      </c>
      <c r="BI20" s="1">
        <v>1.1000000000000001</v>
      </c>
      <c r="BJ20" s="1">
        <v>17</v>
      </c>
      <c r="BK20" s="1">
        <v>11</v>
      </c>
      <c r="BL20" s="1">
        <v>65</v>
      </c>
      <c r="BM20" s="1">
        <v>13.5</v>
      </c>
      <c r="BN20" s="1">
        <v>7.5</v>
      </c>
      <c r="BO20" s="1">
        <v>56</v>
      </c>
      <c r="BP20" s="1">
        <v>8.5</v>
      </c>
      <c r="BQ20" s="1">
        <v>5</v>
      </c>
      <c r="BR20" s="1">
        <v>59</v>
      </c>
      <c r="BS20" s="1">
        <v>0</v>
      </c>
      <c r="BT20" s="1">
        <v>0</v>
      </c>
      <c r="BU20" s="1">
        <v>2</v>
      </c>
      <c r="BV20" s="1">
        <v>0</v>
      </c>
      <c r="BW20" s="1">
        <v>1</v>
      </c>
      <c r="BX20" s="1">
        <v>1</v>
      </c>
      <c r="BY20" s="1">
        <v>25</v>
      </c>
      <c r="BZ20" s="1">
        <v>1</v>
      </c>
      <c r="CA20" s="1">
        <v>3</v>
      </c>
      <c r="CB20" s="1">
        <v>2.5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5.4533066000000003</v>
      </c>
      <c r="CL20" s="1">
        <v>1</v>
      </c>
    </row>
    <row r="21" spans="1:90" x14ac:dyDescent="0.25">
      <c r="A21" s="1" t="s">
        <v>63</v>
      </c>
      <c r="B21" s="1">
        <v>7.7</v>
      </c>
      <c r="C21" s="1">
        <v>3</v>
      </c>
      <c r="D21" s="1">
        <v>90</v>
      </c>
      <c r="E21" s="1">
        <v>0.35</v>
      </c>
      <c r="F21" s="1">
        <v>0.2</v>
      </c>
      <c r="G21" s="1">
        <v>0.4</v>
      </c>
      <c r="H21" s="1">
        <v>1</v>
      </c>
      <c r="I21" s="1">
        <v>1</v>
      </c>
      <c r="J21" s="1">
        <v>0.67</v>
      </c>
      <c r="K21" s="1">
        <v>1</v>
      </c>
      <c r="L21" s="1">
        <v>0</v>
      </c>
      <c r="M21" s="1">
        <v>0.67</v>
      </c>
      <c r="N21" s="1">
        <v>0</v>
      </c>
      <c r="O21" s="1">
        <v>0.32</v>
      </c>
      <c r="P21" s="1">
        <v>0.32</v>
      </c>
      <c r="Q21" s="1">
        <v>0.33</v>
      </c>
      <c r="R21" s="1">
        <v>0.33</v>
      </c>
      <c r="S21" s="1">
        <v>0</v>
      </c>
      <c r="T21" s="1">
        <v>0</v>
      </c>
      <c r="U21" s="1">
        <v>14.67</v>
      </c>
      <c r="V21" s="1">
        <v>10</v>
      </c>
      <c r="W21" s="1">
        <v>68</v>
      </c>
      <c r="X21" s="1">
        <v>0</v>
      </c>
      <c r="Y21" s="1">
        <v>0</v>
      </c>
      <c r="AA21" s="1">
        <v>0</v>
      </c>
      <c r="AB21" s="1">
        <v>0</v>
      </c>
      <c r="AC21" s="1">
        <v>1.33</v>
      </c>
      <c r="AD21" s="1">
        <v>0</v>
      </c>
      <c r="AE21" s="1">
        <v>0.1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24.67</v>
      </c>
      <c r="AL21" s="1">
        <v>16.899999999999999</v>
      </c>
      <c r="AM21" s="1">
        <v>19.73</v>
      </c>
      <c r="AN21" s="1">
        <v>1.6</v>
      </c>
      <c r="AO21" s="1">
        <v>4.5</v>
      </c>
      <c r="AP21" s="1">
        <v>4.67</v>
      </c>
      <c r="AQ21" s="1">
        <v>12.67</v>
      </c>
      <c r="AR21" s="1">
        <v>1</v>
      </c>
      <c r="AS21" s="1">
        <v>4.33</v>
      </c>
      <c r="AT21" s="1">
        <v>1.33</v>
      </c>
      <c r="AU21" s="1">
        <v>1.67</v>
      </c>
      <c r="AV21" s="1">
        <v>1.33</v>
      </c>
      <c r="AW21" s="1">
        <v>80</v>
      </c>
      <c r="AX21" s="1">
        <v>3</v>
      </c>
      <c r="AY21" s="1">
        <v>1</v>
      </c>
      <c r="AZ21" s="1">
        <v>0</v>
      </c>
      <c r="BA21" s="1">
        <v>0</v>
      </c>
      <c r="BB21" s="1">
        <v>1</v>
      </c>
      <c r="BC21" s="1">
        <v>12.33</v>
      </c>
      <c r="BD21" s="1">
        <v>8.67</v>
      </c>
      <c r="BE21" s="1">
        <v>5</v>
      </c>
      <c r="BF21" s="1">
        <v>0.33</v>
      </c>
      <c r="BG21" s="1">
        <v>2</v>
      </c>
      <c r="BH21" s="1">
        <v>1</v>
      </c>
      <c r="BI21" s="1">
        <v>1.27</v>
      </c>
      <c r="BJ21" s="1">
        <v>27.33</v>
      </c>
      <c r="BK21" s="1">
        <v>19.670000000000002</v>
      </c>
      <c r="BL21" s="1">
        <v>72</v>
      </c>
      <c r="BM21" s="1">
        <v>21.33</v>
      </c>
      <c r="BN21" s="1">
        <v>15</v>
      </c>
      <c r="BO21" s="1">
        <v>70</v>
      </c>
      <c r="BP21" s="1">
        <v>14.67</v>
      </c>
      <c r="BQ21" s="1">
        <v>10</v>
      </c>
      <c r="BR21" s="1">
        <v>68</v>
      </c>
      <c r="BS21" s="1">
        <v>0</v>
      </c>
      <c r="BT21" s="1">
        <v>0</v>
      </c>
      <c r="BU21" s="1">
        <v>3</v>
      </c>
      <c r="BV21" s="1">
        <v>0</v>
      </c>
      <c r="BW21" s="1">
        <v>0</v>
      </c>
      <c r="BX21" s="1">
        <v>0.33</v>
      </c>
      <c r="BY21" s="1">
        <v>43.33</v>
      </c>
      <c r="BZ21" s="1">
        <v>4.67</v>
      </c>
      <c r="CA21" s="1">
        <v>3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4.806335299999998</v>
      </c>
      <c r="CL21" s="1">
        <v>1</v>
      </c>
    </row>
    <row r="22" spans="1:90" x14ac:dyDescent="0.25">
      <c r="A22" s="1" t="s">
        <v>64</v>
      </c>
      <c r="B22" s="1">
        <v>5.2</v>
      </c>
      <c r="C22" s="1">
        <v>2</v>
      </c>
      <c r="D22" s="1">
        <v>38</v>
      </c>
      <c r="E22" s="1">
        <v>0.11</v>
      </c>
      <c r="F22" s="1">
        <v>0</v>
      </c>
      <c r="G22" s="1">
        <v>0</v>
      </c>
      <c r="H22" s="1">
        <v>0</v>
      </c>
      <c r="I22" s="1">
        <v>0.5</v>
      </c>
      <c r="J22" s="1">
        <v>0</v>
      </c>
      <c r="K22" s="1">
        <v>0.5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</v>
      </c>
      <c r="V22" s="1">
        <v>1.5</v>
      </c>
      <c r="W22" s="1">
        <v>75</v>
      </c>
      <c r="X22" s="1">
        <v>0</v>
      </c>
      <c r="Y22" s="1">
        <v>0</v>
      </c>
      <c r="AA22" s="1">
        <v>0</v>
      </c>
      <c r="AB22" s="1">
        <v>0</v>
      </c>
      <c r="AC22" s="1">
        <v>0.5</v>
      </c>
      <c r="AD22" s="1">
        <v>0</v>
      </c>
      <c r="AE22" s="1">
        <v>0.02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</v>
      </c>
      <c r="AL22" s="1">
        <v>6.05</v>
      </c>
      <c r="AM22" s="1">
        <v>0</v>
      </c>
      <c r="AN22" s="1">
        <v>0.1</v>
      </c>
      <c r="AO22" s="1">
        <v>1.6</v>
      </c>
      <c r="AP22" s="1">
        <v>2.5</v>
      </c>
      <c r="AQ22" s="1">
        <v>2.5</v>
      </c>
      <c r="AR22" s="1">
        <v>0</v>
      </c>
      <c r="AS22" s="1">
        <v>1</v>
      </c>
      <c r="AT22" s="1">
        <v>0.5</v>
      </c>
      <c r="AU22" s="1">
        <v>0</v>
      </c>
      <c r="AV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0</v>
      </c>
      <c r="BC22" s="1">
        <v>17.5</v>
      </c>
      <c r="BD22" s="1">
        <v>10</v>
      </c>
      <c r="BE22" s="1">
        <v>3</v>
      </c>
      <c r="BF22" s="1">
        <v>0</v>
      </c>
      <c r="BG22" s="1">
        <v>2.5</v>
      </c>
      <c r="BH22" s="1">
        <v>1</v>
      </c>
      <c r="BI22" s="1">
        <v>1.1000000000000001</v>
      </c>
      <c r="BJ22" s="1">
        <v>4</v>
      </c>
      <c r="BK22" s="1">
        <v>3</v>
      </c>
      <c r="BL22" s="1">
        <v>75</v>
      </c>
      <c r="BM22" s="1">
        <v>4</v>
      </c>
      <c r="BN22" s="1">
        <v>3</v>
      </c>
      <c r="BO22" s="1">
        <v>75</v>
      </c>
      <c r="BP22" s="1">
        <v>2</v>
      </c>
      <c r="BQ22" s="1">
        <v>1.5</v>
      </c>
      <c r="BR22" s="1">
        <v>75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</v>
      </c>
      <c r="BY22" s="1">
        <v>7.5</v>
      </c>
      <c r="BZ22" s="1">
        <v>1.5</v>
      </c>
      <c r="CA22" s="1">
        <v>0</v>
      </c>
      <c r="CB22" s="1">
        <v>0.5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4.4533441000000007</v>
      </c>
      <c r="CL22" s="1">
        <v>1</v>
      </c>
    </row>
    <row r="23" spans="1:90" x14ac:dyDescent="0.25">
      <c r="A23" s="1" t="s">
        <v>68</v>
      </c>
      <c r="B23" s="1">
        <v>6.7</v>
      </c>
      <c r="C23" s="1">
        <v>3</v>
      </c>
      <c r="D23" s="1">
        <v>85.33</v>
      </c>
      <c r="E23" s="1">
        <v>0.23</v>
      </c>
      <c r="F23" s="1">
        <v>0</v>
      </c>
      <c r="G23" s="1">
        <v>0.3</v>
      </c>
      <c r="H23" s="1">
        <v>0</v>
      </c>
      <c r="I23" s="1">
        <v>1.67</v>
      </c>
      <c r="J23" s="1">
        <v>0.67</v>
      </c>
      <c r="K23" s="1">
        <v>1</v>
      </c>
      <c r="L23" s="1">
        <v>0.67</v>
      </c>
      <c r="M23" s="1">
        <v>0</v>
      </c>
      <c r="N23" s="1">
        <v>0</v>
      </c>
      <c r="O23" s="1">
        <v>0.13</v>
      </c>
      <c r="P23" s="1">
        <v>0.13</v>
      </c>
      <c r="Q23" s="1">
        <v>0</v>
      </c>
      <c r="R23" s="1">
        <v>0</v>
      </c>
      <c r="S23" s="1">
        <v>0</v>
      </c>
      <c r="T23" s="1">
        <v>0</v>
      </c>
      <c r="U23" s="1">
        <v>11</v>
      </c>
      <c r="V23" s="1">
        <v>8</v>
      </c>
      <c r="W23" s="1">
        <v>73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2</v>
      </c>
      <c r="AD23" s="1">
        <v>0</v>
      </c>
      <c r="AE23" s="1">
        <v>0.12</v>
      </c>
      <c r="AF23" s="1">
        <v>0</v>
      </c>
      <c r="AG23" s="1">
        <v>0</v>
      </c>
      <c r="AH23" s="1">
        <v>0</v>
      </c>
      <c r="AI23" s="1">
        <v>0</v>
      </c>
      <c r="AJ23" s="1">
        <v>0.67</v>
      </c>
      <c r="AK23" s="1">
        <v>25.33</v>
      </c>
      <c r="AL23" s="1">
        <v>23.63</v>
      </c>
      <c r="AM23" s="1">
        <v>8.33</v>
      </c>
      <c r="AN23" s="1">
        <v>0.9</v>
      </c>
      <c r="AO23" s="1">
        <v>3.8</v>
      </c>
      <c r="AP23" s="1">
        <v>4.67</v>
      </c>
      <c r="AQ23" s="1">
        <v>4.67</v>
      </c>
      <c r="AR23" s="1">
        <v>0</v>
      </c>
      <c r="AS23" s="1">
        <v>2</v>
      </c>
      <c r="AT23" s="1">
        <v>0.67</v>
      </c>
      <c r="AU23" s="1">
        <v>0.33</v>
      </c>
      <c r="AV23" s="1">
        <v>0</v>
      </c>
      <c r="AW23" s="1">
        <v>0</v>
      </c>
      <c r="AX23" s="1">
        <v>2.67</v>
      </c>
      <c r="AY23" s="1">
        <v>0</v>
      </c>
      <c r="AZ23" s="1">
        <v>0</v>
      </c>
      <c r="BA23" s="1">
        <v>0.33</v>
      </c>
      <c r="BB23" s="1">
        <v>0.33</v>
      </c>
      <c r="BC23" s="1">
        <v>16.670000000000002</v>
      </c>
      <c r="BD23" s="1">
        <v>10</v>
      </c>
      <c r="BE23" s="1">
        <v>4.33</v>
      </c>
      <c r="BF23" s="1">
        <v>1</v>
      </c>
      <c r="BG23" s="1">
        <v>2</v>
      </c>
      <c r="BH23" s="1">
        <v>2.33</v>
      </c>
      <c r="BI23" s="1">
        <v>1.59</v>
      </c>
      <c r="BJ23" s="1">
        <v>18</v>
      </c>
      <c r="BK23" s="1">
        <v>13.67</v>
      </c>
      <c r="BL23" s="1">
        <v>76</v>
      </c>
      <c r="BM23" s="1">
        <v>15.33</v>
      </c>
      <c r="BN23" s="1">
        <v>10.67</v>
      </c>
      <c r="BO23" s="1">
        <v>70</v>
      </c>
      <c r="BP23" s="1">
        <v>11</v>
      </c>
      <c r="BQ23" s="1">
        <v>8</v>
      </c>
      <c r="BR23" s="1">
        <v>73</v>
      </c>
      <c r="BS23" s="1">
        <v>0.33</v>
      </c>
      <c r="BT23" s="1">
        <v>0</v>
      </c>
      <c r="BU23" s="1">
        <v>3</v>
      </c>
      <c r="BV23" s="1">
        <v>0</v>
      </c>
      <c r="BW23" s="1">
        <v>2</v>
      </c>
      <c r="BX23" s="1">
        <v>2.67</v>
      </c>
      <c r="BY23" s="1">
        <v>35.33</v>
      </c>
      <c r="BZ23" s="1">
        <v>4.67</v>
      </c>
      <c r="CA23" s="1">
        <v>2.33</v>
      </c>
      <c r="CB23" s="1">
        <v>1.33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4.9487332000000004</v>
      </c>
      <c r="CL23" s="1">
        <v>1</v>
      </c>
    </row>
    <row r="24" spans="1:90" x14ac:dyDescent="0.25">
      <c r="A24" s="1" t="s">
        <v>71</v>
      </c>
      <c r="B24" s="1">
        <v>7.4</v>
      </c>
      <c r="C24" s="1">
        <v>2</v>
      </c>
      <c r="D24" s="1">
        <v>90</v>
      </c>
      <c r="E24" s="1">
        <v>0.7</v>
      </c>
      <c r="F24" s="1">
        <v>0.67</v>
      </c>
      <c r="G24" s="1">
        <v>0.8</v>
      </c>
      <c r="H24" s="1">
        <v>2</v>
      </c>
      <c r="I24" s="1">
        <v>2</v>
      </c>
      <c r="J24" s="1">
        <v>0.5</v>
      </c>
      <c r="K24" s="1">
        <v>1</v>
      </c>
      <c r="L24" s="1">
        <v>1</v>
      </c>
      <c r="M24" s="1">
        <v>0.5</v>
      </c>
      <c r="N24" s="1">
        <v>0.5</v>
      </c>
      <c r="O24" s="1">
        <v>0.26</v>
      </c>
      <c r="P24" s="1">
        <v>0.26</v>
      </c>
      <c r="Q24" s="1">
        <v>0.5</v>
      </c>
      <c r="R24" s="1">
        <v>0.5</v>
      </c>
      <c r="S24" s="1">
        <v>0</v>
      </c>
      <c r="T24" s="1">
        <v>0.5</v>
      </c>
      <c r="U24" s="1">
        <v>14</v>
      </c>
      <c r="V24" s="1">
        <v>9</v>
      </c>
      <c r="W24" s="1">
        <v>64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2.5</v>
      </c>
      <c r="AD24" s="1">
        <v>1</v>
      </c>
      <c r="AE24" s="1">
        <v>0.52</v>
      </c>
      <c r="AF24" s="1">
        <v>0.5</v>
      </c>
      <c r="AG24" s="1">
        <v>0</v>
      </c>
      <c r="AH24" s="1">
        <v>0</v>
      </c>
      <c r="AI24" s="1">
        <v>0</v>
      </c>
      <c r="AJ24" s="1">
        <v>0</v>
      </c>
      <c r="AK24" s="1">
        <v>28</v>
      </c>
      <c r="AL24" s="1">
        <v>28.8</v>
      </c>
      <c r="AM24" s="1">
        <v>36.9</v>
      </c>
      <c r="AN24" s="1">
        <v>2.6</v>
      </c>
      <c r="AO24" s="1">
        <v>5.9</v>
      </c>
      <c r="AP24" s="1">
        <v>9</v>
      </c>
      <c r="AQ24" s="1">
        <v>25.5</v>
      </c>
      <c r="AR24" s="1">
        <v>1.5</v>
      </c>
      <c r="AS24" s="1">
        <v>7</v>
      </c>
      <c r="AT24" s="1">
        <v>2.5</v>
      </c>
      <c r="AU24" s="1">
        <v>2</v>
      </c>
      <c r="AV24" s="1">
        <v>1</v>
      </c>
      <c r="AW24" s="1">
        <v>50</v>
      </c>
      <c r="AX24" s="1">
        <v>4.5</v>
      </c>
      <c r="AY24" s="1">
        <v>0</v>
      </c>
      <c r="AZ24" s="1">
        <v>0.5</v>
      </c>
      <c r="BA24" s="1">
        <v>0.5</v>
      </c>
      <c r="BB24" s="1">
        <v>1</v>
      </c>
      <c r="BC24" s="1">
        <v>13</v>
      </c>
      <c r="BD24" s="1">
        <v>9</v>
      </c>
      <c r="BE24" s="1">
        <v>5</v>
      </c>
      <c r="BF24" s="1">
        <v>1</v>
      </c>
      <c r="BG24" s="1">
        <v>3</v>
      </c>
      <c r="BH24" s="1">
        <v>3.5</v>
      </c>
      <c r="BI24" s="1">
        <v>1.95</v>
      </c>
      <c r="BJ24" s="1">
        <v>21</v>
      </c>
      <c r="BK24" s="1">
        <v>13.5</v>
      </c>
      <c r="BL24" s="1">
        <v>64</v>
      </c>
      <c r="BM24" s="1">
        <v>19.5</v>
      </c>
      <c r="BN24" s="1">
        <v>12</v>
      </c>
      <c r="BO24" s="1">
        <v>62</v>
      </c>
      <c r="BP24" s="1">
        <v>14</v>
      </c>
      <c r="BQ24" s="1">
        <v>9</v>
      </c>
      <c r="BR24" s="1">
        <v>64</v>
      </c>
      <c r="BS24" s="1">
        <v>0.5</v>
      </c>
      <c r="BT24" s="1">
        <v>0</v>
      </c>
      <c r="BU24" s="1">
        <v>2</v>
      </c>
      <c r="BV24" s="1">
        <v>0</v>
      </c>
      <c r="BW24" s="1">
        <v>0</v>
      </c>
      <c r="BX24" s="1">
        <v>1.5</v>
      </c>
      <c r="BY24" s="1">
        <v>42</v>
      </c>
      <c r="BZ24" s="1">
        <v>4</v>
      </c>
      <c r="CA24" s="1">
        <v>2</v>
      </c>
      <c r="CB24" s="1">
        <v>2.5</v>
      </c>
      <c r="CC24" s="1">
        <v>0.5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3.6001027999999997</v>
      </c>
      <c r="CL24" s="1">
        <v>1</v>
      </c>
    </row>
    <row r="25" spans="1:90" x14ac:dyDescent="0.25">
      <c r="A25" s="1" t="s">
        <v>76</v>
      </c>
      <c r="B25" s="1">
        <v>11.5</v>
      </c>
      <c r="C25" s="1">
        <v>3</v>
      </c>
      <c r="D25" s="1">
        <v>24.67</v>
      </c>
      <c r="E25" s="1">
        <v>0.02</v>
      </c>
      <c r="F25" s="1">
        <v>0</v>
      </c>
      <c r="G25" s="1">
        <v>0</v>
      </c>
      <c r="H25" s="1">
        <v>0</v>
      </c>
      <c r="I25" s="1">
        <v>0.33</v>
      </c>
      <c r="J25" s="1">
        <v>0</v>
      </c>
      <c r="K25" s="1">
        <v>0.33</v>
      </c>
      <c r="L25" s="1">
        <v>0</v>
      </c>
      <c r="M25" s="1">
        <v>0</v>
      </c>
      <c r="N25" s="1">
        <v>0.33</v>
      </c>
      <c r="O25" s="1">
        <v>0.01</v>
      </c>
      <c r="P25" s="1">
        <v>0.01</v>
      </c>
      <c r="Q25" s="1">
        <v>0</v>
      </c>
      <c r="R25" s="1">
        <v>0</v>
      </c>
      <c r="S25" s="1">
        <v>0</v>
      </c>
      <c r="T25" s="1">
        <v>0</v>
      </c>
      <c r="U25" s="1">
        <v>4.67</v>
      </c>
      <c r="V25" s="1">
        <v>3.33</v>
      </c>
      <c r="W25" s="1">
        <v>71</v>
      </c>
      <c r="X25" s="1">
        <v>0</v>
      </c>
      <c r="Y25" s="1">
        <v>0</v>
      </c>
      <c r="AA25" s="1">
        <v>0</v>
      </c>
      <c r="AB25" s="1">
        <v>0</v>
      </c>
      <c r="AC25" s="1">
        <v>0.33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4.67</v>
      </c>
      <c r="AL25" s="1">
        <v>5.27</v>
      </c>
      <c r="AM25" s="1">
        <v>1.73</v>
      </c>
      <c r="AN25" s="1">
        <v>0.1</v>
      </c>
      <c r="AO25" s="1">
        <v>1.6</v>
      </c>
      <c r="AP25" s="1">
        <v>2</v>
      </c>
      <c r="AQ25" s="1">
        <v>2</v>
      </c>
      <c r="AR25" s="1">
        <v>0</v>
      </c>
      <c r="AS25" s="1">
        <v>1</v>
      </c>
      <c r="AT25" s="1">
        <v>0.67</v>
      </c>
      <c r="AU25" s="1">
        <v>0</v>
      </c>
      <c r="AV25" s="1">
        <v>0</v>
      </c>
      <c r="AX25" s="1">
        <v>0</v>
      </c>
      <c r="AY25" s="1">
        <v>0.33</v>
      </c>
      <c r="AZ25" s="1">
        <v>0</v>
      </c>
      <c r="BA25" s="1">
        <v>0</v>
      </c>
      <c r="BB25" s="1">
        <v>0.33</v>
      </c>
      <c r="BC25" s="1">
        <v>9.33</v>
      </c>
      <c r="BD25" s="1">
        <v>5.33</v>
      </c>
      <c r="BE25" s="1">
        <v>4.33</v>
      </c>
      <c r="BF25" s="1">
        <v>0.67</v>
      </c>
      <c r="BG25" s="1">
        <v>0.67</v>
      </c>
      <c r="BH25" s="1">
        <v>1.33</v>
      </c>
      <c r="BI25" s="1">
        <v>1.25</v>
      </c>
      <c r="BJ25" s="1">
        <v>6.67</v>
      </c>
      <c r="BK25" s="1">
        <v>4.67</v>
      </c>
      <c r="BL25" s="1">
        <v>70</v>
      </c>
      <c r="BM25" s="1">
        <v>6</v>
      </c>
      <c r="BN25" s="1">
        <v>4</v>
      </c>
      <c r="BO25" s="1">
        <v>67</v>
      </c>
      <c r="BP25" s="1">
        <v>4.67</v>
      </c>
      <c r="BQ25" s="1">
        <v>3.33</v>
      </c>
      <c r="BR25" s="1">
        <v>71</v>
      </c>
      <c r="BS25" s="1">
        <v>0</v>
      </c>
      <c r="BT25" s="1">
        <v>0</v>
      </c>
      <c r="BU25" s="1">
        <v>0</v>
      </c>
      <c r="BV25" s="1">
        <v>3</v>
      </c>
      <c r="BW25" s="1">
        <v>0</v>
      </c>
      <c r="BX25" s="1">
        <v>0.33</v>
      </c>
      <c r="BY25" s="1">
        <v>10.33</v>
      </c>
      <c r="BZ25" s="1">
        <v>2</v>
      </c>
      <c r="CA25" s="1">
        <v>0.33</v>
      </c>
      <c r="CB25" s="1">
        <v>0.33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4.9908306999999992</v>
      </c>
      <c r="CL25" s="1">
        <v>1</v>
      </c>
    </row>
    <row r="26" spans="1:90" x14ac:dyDescent="0.25">
      <c r="A26" s="1" t="s">
        <v>109</v>
      </c>
      <c r="B26" s="1">
        <v>5.4</v>
      </c>
      <c r="C26" s="1">
        <v>3</v>
      </c>
      <c r="D26" s="1">
        <v>75</v>
      </c>
      <c r="E26" s="1">
        <v>0.1</v>
      </c>
      <c r="F26" s="1">
        <v>0</v>
      </c>
      <c r="G26" s="1">
        <v>0.2</v>
      </c>
      <c r="H26" s="1">
        <v>0</v>
      </c>
      <c r="I26" s="1">
        <v>1.67</v>
      </c>
      <c r="J26" s="1">
        <v>0.33</v>
      </c>
      <c r="K26" s="1">
        <v>1.33</v>
      </c>
      <c r="L26" s="1">
        <v>0.33</v>
      </c>
      <c r="M26" s="1">
        <v>0</v>
      </c>
      <c r="N26" s="1">
        <v>0.33</v>
      </c>
      <c r="O26" s="1">
        <v>0.08</v>
      </c>
      <c r="P26" s="1">
        <v>0.08</v>
      </c>
      <c r="Q26" s="1">
        <v>0</v>
      </c>
      <c r="R26" s="1">
        <v>0</v>
      </c>
      <c r="S26" s="1">
        <v>0</v>
      </c>
      <c r="T26" s="1">
        <v>0</v>
      </c>
      <c r="U26" s="1">
        <v>13.33</v>
      </c>
      <c r="V26" s="1">
        <v>7.67</v>
      </c>
      <c r="W26" s="1">
        <v>58</v>
      </c>
      <c r="X26" s="1">
        <v>2.33</v>
      </c>
      <c r="Y26" s="1">
        <v>0.33</v>
      </c>
      <c r="Z26" s="1">
        <v>14</v>
      </c>
      <c r="AA26" s="1">
        <v>0.67</v>
      </c>
      <c r="AB26" s="1">
        <v>0</v>
      </c>
      <c r="AC26" s="1">
        <v>1</v>
      </c>
      <c r="AD26" s="1">
        <v>0</v>
      </c>
      <c r="AE26" s="1">
        <v>0.08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20.329999999999998</v>
      </c>
      <c r="AL26" s="1">
        <v>14.53</v>
      </c>
      <c r="AM26" s="1">
        <v>8.4700000000000006</v>
      </c>
      <c r="AN26" s="1">
        <v>0.6</v>
      </c>
      <c r="AO26" s="1">
        <v>3.4</v>
      </c>
      <c r="AP26" s="1">
        <v>5</v>
      </c>
      <c r="AQ26" s="1">
        <v>5</v>
      </c>
      <c r="AR26" s="1">
        <v>0</v>
      </c>
      <c r="AS26" s="1">
        <v>1.67</v>
      </c>
      <c r="AT26" s="1">
        <v>2</v>
      </c>
      <c r="AU26" s="1">
        <v>1</v>
      </c>
      <c r="AV26" s="1">
        <v>0.33</v>
      </c>
      <c r="AW26" s="1">
        <v>33</v>
      </c>
      <c r="AX26" s="1">
        <v>5</v>
      </c>
      <c r="AY26" s="1">
        <v>0.33</v>
      </c>
      <c r="AZ26" s="1">
        <v>0.33</v>
      </c>
      <c r="BA26" s="1">
        <v>1</v>
      </c>
      <c r="BB26" s="1">
        <v>1.67</v>
      </c>
      <c r="BC26" s="1">
        <v>17.329999999999998</v>
      </c>
      <c r="BD26" s="1">
        <v>13.67</v>
      </c>
      <c r="BE26" s="1">
        <v>8.33</v>
      </c>
      <c r="BF26" s="1">
        <v>0.67</v>
      </c>
      <c r="BG26" s="1">
        <v>2.33</v>
      </c>
      <c r="BH26" s="1">
        <v>3.33</v>
      </c>
      <c r="BI26" s="1">
        <v>2.5499999999999998</v>
      </c>
      <c r="BJ26" s="1">
        <v>20.329999999999998</v>
      </c>
      <c r="BK26" s="1">
        <v>13.33</v>
      </c>
      <c r="BL26" s="1">
        <v>66</v>
      </c>
      <c r="BM26" s="1">
        <v>20.329999999999998</v>
      </c>
      <c r="BN26" s="1">
        <v>11.67</v>
      </c>
      <c r="BO26" s="1">
        <v>57</v>
      </c>
      <c r="BP26" s="1">
        <v>13.33</v>
      </c>
      <c r="BQ26" s="1">
        <v>7.67</v>
      </c>
      <c r="BR26" s="1">
        <v>58</v>
      </c>
      <c r="BS26" s="1">
        <v>0.33</v>
      </c>
      <c r="BT26" s="1">
        <v>0.33</v>
      </c>
      <c r="BU26" s="1">
        <v>2</v>
      </c>
      <c r="BV26" s="1">
        <v>1</v>
      </c>
      <c r="BW26" s="1">
        <v>0</v>
      </c>
      <c r="BX26" s="1">
        <v>0.33</v>
      </c>
      <c r="BY26" s="1">
        <v>36.33</v>
      </c>
      <c r="BZ26" s="1">
        <v>3</v>
      </c>
      <c r="CA26" s="1">
        <v>4.33</v>
      </c>
      <c r="CB26" s="1">
        <v>2.33</v>
      </c>
      <c r="CC26" s="1">
        <v>0</v>
      </c>
      <c r="CD26" s="1">
        <v>0</v>
      </c>
      <c r="CE26" s="1">
        <v>0.33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4.0516859999999992</v>
      </c>
      <c r="CL26" s="1">
        <v>1</v>
      </c>
    </row>
    <row r="27" spans="1:90" x14ac:dyDescent="0.25">
      <c r="A27" s="1" t="s">
        <v>106</v>
      </c>
      <c r="B27" s="1">
        <v>5.4</v>
      </c>
      <c r="C27" s="1">
        <v>3</v>
      </c>
      <c r="D27" s="1">
        <v>84</v>
      </c>
      <c r="E27" s="1">
        <v>0.41</v>
      </c>
      <c r="F27" s="1">
        <v>0</v>
      </c>
      <c r="G27" s="1">
        <v>0.2</v>
      </c>
      <c r="H27" s="1">
        <v>0</v>
      </c>
      <c r="I27" s="1">
        <v>0.67</v>
      </c>
      <c r="J27" s="1">
        <v>0.33</v>
      </c>
      <c r="K27" s="1">
        <v>0.33</v>
      </c>
      <c r="L27" s="1">
        <v>0.33</v>
      </c>
      <c r="M27" s="1">
        <v>0</v>
      </c>
      <c r="N27" s="1">
        <v>0</v>
      </c>
      <c r="O27" s="1">
        <v>0.08</v>
      </c>
      <c r="P27" s="1">
        <v>0.08</v>
      </c>
      <c r="Q27" s="1">
        <v>0</v>
      </c>
      <c r="R27" s="1">
        <v>0</v>
      </c>
      <c r="S27" s="1">
        <v>0</v>
      </c>
      <c r="T27" s="1">
        <v>0</v>
      </c>
      <c r="U27" s="1">
        <v>9.33</v>
      </c>
      <c r="V27" s="1">
        <v>6.33</v>
      </c>
      <c r="W27" s="1">
        <v>68</v>
      </c>
      <c r="X27" s="1">
        <v>0</v>
      </c>
      <c r="Y27" s="1">
        <v>0</v>
      </c>
      <c r="AA27" s="1">
        <v>0</v>
      </c>
      <c r="AB27" s="1">
        <v>0</v>
      </c>
      <c r="AC27" s="1">
        <v>1.33</v>
      </c>
      <c r="AD27" s="1">
        <v>0</v>
      </c>
      <c r="AE27" s="1">
        <v>0.08</v>
      </c>
      <c r="AF27" s="1">
        <v>0</v>
      </c>
      <c r="AG27" s="1">
        <v>0</v>
      </c>
      <c r="AH27" s="1">
        <v>0.33</v>
      </c>
      <c r="AI27" s="1">
        <v>0</v>
      </c>
      <c r="AJ27" s="1">
        <v>1</v>
      </c>
      <c r="AK27" s="1">
        <v>16.329999999999998</v>
      </c>
      <c r="AL27" s="1">
        <v>17.57</v>
      </c>
      <c r="AM27" s="1">
        <v>8.1300000000000008</v>
      </c>
      <c r="AN27" s="1">
        <v>0.5</v>
      </c>
      <c r="AO27" s="1">
        <v>3</v>
      </c>
      <c r="AP27" s="1">
        <v>7</v>
      </c>
      <c r="AQ27" s="1">
        <v>7</v>
      </c>
      <c r="AR27" s="1">
        <v>0</v>
      </c>
      <c r="AS27" s="1">
        <v>1.67</v>
      </c>
      <c r="AT27" s="1">
        <v>0</v>
      </c>
      <c r="AU27" s="1">
        <v>1</v>
      </c>
      <c r="AV27" s="1">
        <v>0</v>
      </c>
      <c r="AW27" s="1">
        <v>0</v>
      </c>
      <c r="AX27" s="1">
        <v>3.33</v>
      </c>
      <c r="AY27" s="1">
        <v>0.33</v>
      </c>
      <c r="AZ27" s="1">
        <v>0</v>
      </c>
      <c r="BA27" s="1">
        <v>0.67</v>
      </c>
      <c r="BB27" s="1">
        <v>1</v>
      </c>
      <c r="BC27" s="1">
        <v>12.33</v>
      </c>
      <c r="BD27" s="1">
        <v>8</v>
      </c>
      <c r="BE27" s="1">
        <v>3.33</v>
      </c>
      <c r="BF27" s="1">
        <v>0.67</v>
      </c>
      <c r="BG27" s="1">
        <v>1.33</v>
      </c>
      <c r="BH27" s="1">
        <v>1.67</v>
      </c>
      <c r="BI27" s="1">
        <v>1.23</v>
      </c>
      <c r="BJ27" s="1">
        <v>27.67</v>
      </c>
      <c r="BK27" s="1">
        <v>22.67</v>
      </c>
      <c r="BL27" s="1">
        <v>82</v>
      </c>
      <c r="BM27" s="1">
        <v>16</v>
      </c>
      <c r="BN27" s="1">
        <v>12.67</v>
      </c>
      <c r="BO27" s="1">
        <v>79</v>
      </c>
      <c r="BP27" s="1">
        <v>9.33</v>
      </c>
      <c r="BQ27" s="1">
        <v>6.33</v>
      </c>
      <c r="BR27" s="1">
        <v>68</v>
      </c>
      <c r="BS27" s="1">
        <v>0</v>
      </c>
      <c r="BT27" s="1">
        <v>0</v>
      </c>
      <c r="BU27" s="1">
        <v>3</v>
      </c>
      <c r="BV27" s="1">
        <v>0</v>
      </c>
      <c r="BW27" s="1">
        <v>3</v>
      </c>
      <c r="BX27" s="1">
        <v>2.33</v>
      </c>
      <c r="BY27" s="1">
        <v>42.67</v>
      </c>
      <c r="BZ27" s="1">
        <v>4.33</v>
      </c>
      <c r="CA27" s="1">
        <v>2.33</v>
      </c>
      <c r="CB27" s="1">
        <v>1.67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5.2967738999999971</v>
      </c>
      <c r="CL27" s="1">
        <v>1</v>
      </c>
    </row>
    <row r="28" spans="1:90" x14ac:dyDescent="0.25">
      <c r="A28" s="1" t="s">
        <v>96</v>
      </c>
      <c r="B28" s="1">
        <v>6.1</v>
      </c>
      <c r="C28" s="1">
        <v>3</v>
      </c>
      <c r="D28" s="1">
        <v>59.33</v>
      </c>
      <c r="E28" s="1">
        <v>0.56000000000000005</v>
      </c>
      <c r="F28" s="1">
        <v>0</v>
      </c>
      <c r="G28" s="1">
        <v>0.5</v>
      </c>
      <c r="H28" s="1">
        <v>0</v>
      </c>
      <c r="I28" s="1">
        <v>2.67</v>
      </c>
      <c r="J28" s="1">
        <v>1</v>
      </c>
      <c r="K28" s="1">
        <v>2.33</v>
      </c>
      <c r="L28" s="1">
        <v>0.33</v>
      </c>
      <c r="M28" s="1">
        <v>0.67</v>
      </c>
      <c r="N28" s="1">
        <v>1</v>
      </c>
      <c r="O28" s="1">
        <v>0.38</v>
      </c>
      <c r="P28" s="1">
        <v>0.38</v>
      </c>
      <c r="Q28" s="1">
        <v>0</v>
      </c>
      <c r="R28" s="1">
        <v>0</v>
      </c>
      <c r="S28" s="1">
        <v>0</v>
      </c>
      <c r="T28" s="1">
        <v>0</v>
      </c>
      <c r="U28" s="1">
        <v>4.33</v>
      </c>
      <c r="V28" s="1">
        <v>2</v>
      </c>
      <c r="W28" s="1">
        <v>46</v>
      </c>
      <c r="X28" s="1">
        <v>0</v>
      </c>
      <c r="Y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0.09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32</v>
      </c>
      <c r="AL28" s="1">
        <v>8.07</v>
      </c>
      <c r="AM28" s="1">
        <v>3.33</v>
      </c>
      <c r="AN28" s="1">
        <v>1.8</v>
      </c>
      <c r="AO28" s="1">
        <v>4.3</v>
      </c>
      <c r="AP28" s="1">
        <v>2.67</v>
      </c>
      <c r="AQ28" s="1">
        <v>2.67</v>
      </c>
      <c r="AR28" s="1">
        <v>0</v>
      </c>
      <c r="AS28" s="1">
        <v>1.67</v>
      </c>
      <c r="AT28" s="1">
        <v>1</v>
      </c>
      <c r="AU28" s="1">
        <v>0.33</v>
      </c>
      <c r="AV28" s="1">
        <v>0.33</v>
      </c>
      <c r="AW28" s="1">
        <v>100</v>
      </c>
      <c r="AX28" s="1">
        <v>1</v>
      </c>
      <c r="AY28" s="1">
        <v>1</v>
      </c>
      <c r="AZ28" s="1">
        <v>0</v>
      </c>
      <c r="BA28" s="1">
        <v>0</v>
      </c>
      <c r="BB28" s="1">
        <v>1</v>
      </c>
      <c r="BC28" s="1">
        <v>13.67</v>
      </c>
      <c r="BD28" s="1">
        <v>7</v>
      </c>
      <c r="BE28" s="1">
        <v>3</v>
      </c>
      <c r="BF28" s="1">
        <v>0.67</v>
      </c>
      <c r="BG28" s="1">
        <v>1.33</v>
      </c>
      <c r="BH28" s="1">
        <v>0.67</v>
      </c>
      <c r="BI28" s="1">
        <v>1.02</v>
      </c>
      <c r="BJ28" s="1">
        <v>12</v>
      </c>
      <c r="BK28" s="1">
        <v>7.67</v>
      </c>
      <c r="BL28" s="1">
        <v>64</v>
      </c>
      <c r="BM28" s="1">
        <v>8</v>
      </c>
      <c r="BN28" s="1">
        <v>4.33</v>
      </c>
      <c r="BO28" s="1">
        <v>54</v>
      </c>
      <c r="BP28" s="1">
        <v>4.33</v>
      </c>
      <c r="BQ28" s="1">
        <v>2</v>
      </c>
      <c r="BR28" s="1">
        <v>46</v>
      </c>
      <c r="BS28" s="1">
        <v>0</v>
      </c>
      <c r="BT28" s="1">
        <v>0</v>
      </c>
      <c r="BU28" s="1">
        <v>2</v>
      </c>
      <c r="BV28" s="1">
        <v>1</v>
      </c>
      <c r="BW28" s="1">
        <v>1</v>
      </c>
      <c r="BX28" s="1">
        <v>0</v>
      </c>
      <c r="BY28" s="1">
        <v>20.67</v>
      </c>
      <c r="BZ28" s="1">
        <v>3.67</v>
      </c>
      <c r="CA28" s="1">
        <v>0.33</v>
      </c>
      <c r="CB28" s="1">
        <v>0.33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4.5624431000000039</v>
      </c>
      <c r="CL28" s="1">
        <v>1</v>
      </c>
    </row>
    <row r="29" spans="1:90" x14ac:dyDescent="0.25">
      <c r="A29" s="1" t="s">
        <v>103</v>
      </c>
      <c r="B29" s="1">
        <v>5.7</v>
      </c>
      <c r="C29" s="1">
        <v>3</v>
      </c>
      <c r="D29" s="1">
        <v>57.33</v>
      </c>
      <c r="E29" s="1">
        <v>0.28000000000000003</v>
      </c>
      <c r="F29" s="1">
        <v>0</v>
      </c>
      <c r="G29" s="1">
        <v>0.5</v>
      </c>
      <c r="H29" s="1">
        <v>0</v>
      </c>
      <c r="I29" s="1">
        <v>1.67</v>
      </c>
      <c r="J29" s="1">
        <v>1</v>
      </c>
      <c r="K29" s="1">
        <v>1.33</v>
      </c>
      <c r="L29" s="1">
        <v>0.33</v>
      </c>
      <c r="M29" s="1">
        <v>0.67</v>
      </c>
      <c r="N29" s="1">
        <v>0</v>
      </c>
      <c r="O29" s="1">
        <v>0.38</v>
      </c>
      <c r="P29" s="1">
        <v>0.38</v>
      </c>
      <c r="Q29" s="1">
        <v>0</v>
      </c>
      <c r="R29" s="1">
        <v>0</v>
      </c>
      <c r="S29" s="1">
        <v>0</v>
      </c>
      <c r="T29" s="1">
        <v>0</v>
      </c>
      <c r="U29" s="1">
        <v>6.33</v>
      </c>
      <c r="V29" s="1">
        <v>3</v>
      </c>
      <c r="W29" s="1">
        <v>47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0.11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33.67</v>
      </c>
      <c r="AL29" s="1">
        <v>10.9</v>
      </c>
      <c r="AM29" s="1">
        <v>7.67</v>
      </c>
      <c r="AN29" s="1">
        <v>1.9</v>
      </c>
      <c r="AO29" s="1">
        <v>4.7</v>
      </c>
      <c r="AP29" s="1">
        <v>3.67</v>
      </c>
      <c r="AQ29" s="1">
        <v>3.67</v>
      </c>
      <c r="AR29" s="1">
        <v>0</v>
      </c>
      <c r="AS29" s="1">
        <v>1.67</v>
      </c>
      <c r="AT29" s="1">
        <v>2.33</v>
      </c>
      <c r="AU29" s="1">
        <v>0.67</v>
      </c>
      <c r="AV29" s="1">
        <v>0</v>
      </c>
      <c r="AW29" s="1">
        <v>0</v>
      </c>
      <c r="AX29" s="1">
        <v>1</v>
      </c>
      <c r="AY29" s="1">
        <v>0.67</v>
      </c>
      <c r="AZ29" s="1">
        <v>0</v>
      </c>
      <c r="BA29" s="1">
        <v>0.33</v>
      </c>
      <c r="BB29" s="1">
        <v>1</v>
      </c>
      <c r="BC29" s="1">
        <v>16.329999999999998</v>
      </c>
      <c r="BD29" s="1">
        <v>10.33</v>
      </c>
      <c r="BE29" s="1">
        <v>5.33</v>
      </c>
      <c r="BF29" s="1">
        <v>1.33</v>
      </c>
      <c r="BG29" s="1">
        <v>1.67</v>
      </c>
      <c r="BH29" s="1">
        <v>2.67</v>
      </c>
      <c r="BI29" s="1">
        <v>1.84</v>
      </c>
      <c r="BJ29" s="1">
        <v>12.67</v>
      </c>
      <c r="BK29" s="1">
        <v>8</v>
      </c>
      <c r="BL29" s="1">
        <v>63</v>
      </c>
      <c r="BM29" s="1">
        <v>9</v>
      </c>
      <c r="BN29" s="1">
        <v>4</v>
      </c>
      <c r="BO29" s="1">
        <v>44</v>
      </c>
      <c r="BP29" s="1">
        <v>6.33</v>
      </c>
      <c r="BQ29" s="1">
        <v>3</v>
      </c>
      <c r="BR29" s="1">
        <v>47</v>
      </c>
      <c r="BS29" s="1">
        <v>0</v>
      </c>
      <c r="BT29" s="1">
        <v>0</v>
      </c>
      <c r="BU29" s="1">
        <v>2</v>
      </c>
      <c r="BV29" s="1">
        <v>1</v>
      </c>
      <c r="BW29" s="1">
        <v>1</v>
      </c>
      <c r="BX29" s="1">
        <v>0.67</v>
      </c>
      <c r="BY29" s="1">
        <v>21</v>
      </c>
      <c r="BZ29" s="1">
        <v>2.67</v>
      </c>
      <c r="CA29" s="1">
        <v>1</v>
      </c>
      <c r="CB29" s="1">
        <v>1.67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4.2961413000000022</v>
      </c>
      <c r="CL29" s="1">
        <v>1</v>
      </c>
    </row>
    <row r="30" spans="1:90" x14ac:dyDescent="0.25">
      <c r="A30" s="1" t="s">
        <v>81</v>
      </c>
      <c r="B30" s="1">
        <v>7.4</v>
      </c>
      <c r="C30" s="1">
        <v>3</v>
      </c>
      <c r="D30" s="1">
        <v>90</v>
      </c>
      <c r="E30" s="1">
        <v>0.2</v>
      </c>
      <c r="F30" s="1">
        <v>0</v>
      </c>
      <c r="G30" s="1">
        <v>0.1</v>
      </c>
      <c r="H30" s="1">
        <v>0</v>
      </c>
      <c r="I30" s="1">
        <v>1.67</v>
      </c>
      <c r="J30" s="1">
        <v>0</v>
      </c>
      <c r="K30" s="1">
        <v>1</v>
      </c>
      <c r="L30" s="1">
        <v>0.67</v>
      </c>
      <c r="M30" s="1">
        <v>0</v>
      </c>
      <c r="N30" s="1">
        <v>0.33</v>
      </c>
      <c r="O30" s="1">
        <v>0.03</v>
      </c>
      <c r="P30" s="1">
        <v>0.03</v>
      </c>
      <c r="Q30" s="1">
        <v>0</v>
      </c>
      <c r="R30" s="1">
        <v>0</v>
      </c>
      <c r="S30" s="1">
        <v>0</v>
      </c>
      <c r="T30" s="1">
        <v>0</v>
      </c>
      <c r="U30" s="1">
        <v>9.33</v>
      </c>
      <c r="V30" s="1">
        <v>4.67</v>
      </c>
      <c r="W30" s="1">
        <v>50</v>
      </c>
      <c r="X30" s="1">
        <v>0</v>
      </c>
      <c r="Y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0.05</v>
      </c>
      <c r="AF30" s="1">
        <v>0</v>
      </c>
      <c r="AG30" s="1">
        <v>0</v>
      </c>
      <c r="AH30" s="1">
        <v>0.33</v>
      </c>
      <c r="AI30" s="1">
        <v>0</v>
      </c>
      <c r="AJ30" s="1">
        <v>0.67</v>
      </c>
      <c r="AK30" s="1">
        <v>13</v>
      </c>
      <c r="AL30" s="1">
        <v>10.27</v>
      </c>
      <c r="AM30" s="1">
        <v>4.33</v>
      </c>
      <c r="AN30" s="1">
        <v>0.3</v>
      </c>
      <c r="AO30" s="1">
        <v>2.2999999999999998</v>
      </c>
      <c r="AP30" s="1">
        <v>-1.33</v>
      </c>
      <c r="AQ30" s="1">
        <v>-1.33</v>
      </c>
      <c r="AR30" s="1">
        <v>0</v>
      </c>
      <c r="AS30" s="1">
        <v>1.67</v>
      </c>
      <c r="AT30" s="1">
        <v>0.33</v>
      </c>
      <c r="AU30" s="1">
        <v>1.33</v>
      </c>
      <c r="AV30" s="1">
        <v>0.67</v>
      </c>
      <c r="AW30" s="1">
        <v>50</v>
      </c>
      <c r="AX30" s="1">
        <v>3.33</v>
      </c>
      <c r="AY30" s="1">
        <v>0.33</v>
      </c>
      <c r="AZ30" s="1">
        <v>0.33</v>
      </c>
      <c r="BA30" s="1">
        <v>0</v>
      </c>
      <c r="BB30" s="1">
        <v>0.67</v>
      </c>
      <c r="BC30" s="1">
        <v>12.33</v>
      </c>
      <c r="BD30" s="1">
        <v>8</v>
      </c>
      <c r="BE30" s="1">
        <v>3.33</v>
      </c>
      <c r="BF30" s="1">
        <v>0.67</v>
      </c>
      <c r="BG30" s="1">
        <v>1.33</v>
      </c>
      <c r="BH30" s="1">
        <v>1.67</v>
      </c>
      <c r="BI30" s="1">
        <v>1.23</v>
      </c>
      <c r="BJ30" s="1">
        <v>26</v>
      </c>
      <c r="BK30" s="1">
        <v>17.329999999999998</v>
      </c>
      <c r="BL30" s="1">
        <v>67</v>
      </c>
      <c r="BM30" s="1">
        <v>14.33</v>
      </c>
      <c r="BN30" s="1">
        <v>8</v>
      </c>
      <c r="BO30" s="1">
        <v>56</v>
      </c>
      <c r="BP30" s="1">
        <v>9.33</v>
      </c>
      <c r="BQ30" s="1">
        <v>4.67</v>
      </c>
      <c r="BR30" s="1">
        <v>50</v>
      </c>
      <c r="BS30" s="1">
        <v>0</v>
      </c>
      <c r="BT30" s="1">
        <v>0</v>
      </c>
      <c r="BU30" s="1">
        <v>3</v>
      </c>
      <c r="BV30" s="1">
        <v>0</v>
      </c>
      <c r="BW30" s="1">
        <v>0</v>
      </c>
      <c r="BX30" s="1">
        <v>1</v>
      </c>
      <c r="BY30" s="1">
        <v>44.33</v>
      </c>
      <c r="BZ30" s="1">
        <v>4</v>
      </c>
      <c r="CA30" s="1">
        <v>2.33</v>
      </c>
      <c r="CB30" s="1">
        <v>0.67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4.2105395999999988</v>
      </c>
      <c r="CL30" s="1">
        <v>-2</v>
      </c>
    </row>
  </sheetData>
  <sortState xmlns:xlrd2="http://schemas.microsoft.com/office/spreadsheetml/2017/richdata2" ref="A2:CL30">
    <sortCondition descending="1" ref="CL2:CL30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A6A4-CE32-4FF2-A143-7DE006834C28}">
  <dimension ref="A1:CL18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63</v>
      </c>
      <c r="B2" s="1">
        <v>7.7</v>
      </c>
      <c r="C2" s="1">
        <v>3</v>
      </c>
      <c r="D2" s="1">
        <v>90</v>
      </c>
      <c r="E2" s="1">
        <v>0.42</v>
      </c>
      <c r="F2" s="1">
        <v>0.33</v>
      </c>
      <c r="G2" s="1">
        <v>0.4</v>
      </c>
      <c r="H2" s="1">
        <v>1</v>
      </c>
      <c r="I2" s="1">
        <v>1</v>
      </c>
      <c r="J2" s="1">
        <v>0.67</v>
      </c>
      <c r="K2" s="1">
        <v>1</v>
      </c>
      <c r="L2" s="1">
        <v>0</v>
      </c>
      <c r="M2" s="1">
        <v>0.67</v>
      </c>
      <c r="N2" s="1">
        <v>0</v>
      </c>
      <c r="O2" s="1">
        <v>0.32</v>
      </c>
      <c r="P2" s="1">
        <v>0.32</v>
      </c>
      <c r="Q2" s="1">
        <v>0.33</v>
      </c>
      <c r="R2" s="1">
        <v>0.33</v>
      </c>
      <c r="S2" s="1">
        <v>0</v>
      </c>
      <c r="T2" s="1">
        <v>0</v>
      </c>
      <c r="U2" s="1">
        <v>13.67</v>
      </c>
      <c r="V2" s="1">
        <v>9.67</v>
      </c>
      <c r="W2" s="1">
        <v>71</v>
      </c>
      <c r="X2" s="1">
        <v>0.67</v>
      </c>
      <c r="Y2" s="1">
        <v>0</v>
      </c>
      <c r="Z2" s="1">
        <v>0</v>
      </c>
      <c r="AA2" s="1">
        <v>0</v>
      </c>
      <c r="AB2" s="1">
        <v>0</v>
      </c>
      <c r="AC2" s="1">
        <v>1.67</v>
      </c>
      <c r="AD2" s="1">
        <v>0</v>
      </c>
      <c r="AE2" s="1">
        <v>0.11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24.67</v>
      </c>
      <c r="AL2" s="1">
        <v>20.03</v>
      </c>
      <c r="AM2" s="1">
        <v>19.399999999999999</v>
      </c>
      <c r="AN2" s="1">
        <v>1.6</v>
      </c>
      <c r="AO2" s="1">
        <v>4.4000000000000004</v>
      </c>
      <c r="AP2" s="1">
        <v>5.33</v>
      </c>
      <c r="AQ2" s="1">
        <v>13.33</v>
      </c>
      <c r="AR2" s="1">
        <v>1</v>
      </c>
      <c r="AS2" s="1">
        <v>4</v>
      </c>
      <c r="AT2" s="1">
        <v>1.33</v>
      </c>
      <c r="AU2" s="1">
        <v>1.67</v>
      </c>
      <c r="AV2" s="1">
        <v>1.33</v>
      </c>
      <c r="AW2" s="1">
        <v>80</v>
      </c>
      <c r="AX2" s="1">
        <v>2.33</v>
      </c>
      <c r="AY2" s="1">
        <v>0.67</v>
      </c>
      <c r="AZ2" s="1">
        <v>0</v>
      </c>
      <c r="BA2" s="1">
        <v>0</v>
      </c>
      <c r="BB2" s="1">
        <v>0.67</v>
      </c>
      <c r="BC2" s="1">
        <v>16.329999999999998</v>
      </c>
      <c r="BD2" s="1">
        <v>11.33</v>
      </c>
      <c r="BE2" s="1">
        <v>5.67</v>
      </c>
      <c r="BF2" s="1">
        <v>0.67</v>
      </c>
      <c r="BG2" s="1">
        <v>3.33</v>
      </c>
      <c r="BH2" s="1">
        <v>2</v>
      </c>
      <c r="BI2" s="1">
        <v>1.87</v>
      </c>
      <c r="BJ2" s="1">
        <v>25.67</v>
      </c>
      <c r="BK2" s="1">
        <v>19.329999999999998</v>
      </c>
      <c r="BL2" s="1">
        <v>75</v>
      </c>
      <c r="BM2" s="1">
        <v>19.670000000000002</v>
      </c>
      <c r="BN2" s="1">
        <v>14</v>
      </c>
      <c r="BO2" s="1">
        <v>71</v>
      </c>
      <c r="BP2" s="1">
        <v>13.67</v>
      </c>
      <c r="BQ2" s="1">
        <v>9.67</v>
      </c>
      <c r="BR2" s="1">
        <v>71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0</v>
      </c>
      <c r="BY2" s="1">
        <v>39.33</v>
      </c>
      <c r="BZ2" s="1">
        <v>4.67</v>
      </c>
      <c r="CA2" s="1">
        <v>2.67</v>
      </c>
      <c r="CB2" s="1">
        <v>1.33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18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4.2887373999999987</v>
      </c>
      <c r="CL2" s="1">
        <v>12</v>
      </c>
    </row>
    <row r="3" spans="1:90" x14ac:dyDescent="0.25">
      <c r="A3" s="1" t="s">
        <v>95</v>
      </c>
      <c r="B3" s="1">
        <v>5.2</v>
      </c>
      <c r="C3" s="1">
        <v>3</v>
      </c>
      <c r="D3" s="1">
        <v>58.67</v>
      </c>
      <c r="E3" s="1">
        <v>0.27</v>
      </c>
      <c r="F3" s="1">
        <v>0.33</v>
      </c>
      <c r="G3" s="1">
        <v>0.4</v>
      </c>
      <c r="H3" s="1">
        <v>1</v>
      </c>
      <c r="I3" s="1">
        <v>1.33</v>
      </c>
      <c r="J3" s="1">
        <v>1</v>
      </c>
      <c r="K3" s="1">
        <v>1.33</v>
      </c>
      <c r="L3" s="1">
        <v>0</v>
      </c>
      <c r="M3" s="1">
        <v>0.67</v>
      </c>
      <c r="N3" s="1">
        <v>0</v>
      </c>
      <c r="O3" s="1">
        <v>0.36</v>
      </c>
      <c r="P3" s="1">
        <v>0.36</v>
      </c>
      <c r="Q3" s="1">
        <v>0.33</v>
      </c>
      <c r="R3" s="1">
        <v>0.33</v>
      </c>
      <c r="S3" s="1">
        <v>0</v>
      </c>
      <c r="T3" s="1">
        <v>0</v>
      </c>
      <c r="U3" s="1">
        <v>7.33</v>
      </c>
      <c r="V3" s="1">
        <v>5</v>
      </c>
      <c r="W3" s="1">
        <v>68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0.05</v>
      </c>
      <c r="AF3" s="1">
        <v>0</v>
      </c>
      <c r="AG3" s="1">
        <v>0</v>
      </c>
      <c r="AH3" s="1">
        <v>0</v>
      </c>
      <c r="AI3" s="1">
        <v>0</v>
      </c>
      <c r="AJ3" s="1">
        <v>0.33</v>
      </c>
      <c r="AK3" s="1">
        <v>24.33</v>
      </c>
      <c r="AL3" s="1">
        <v>1.6</v>
      </c>
      <c r="AM3" s="1">
        <v>13.73</v>
      </c>
      <c r="AN3" s="1">
        <v>1.6</v>
      </c>
      <c r="AO3" s="1">
        <v>4.3</v>
      </c>
      <c r="AP3" s="1">
        <v>1</v>
      </c>
      <c r="AQ3" s="1">
        <v>9</v>
      </c>
      <c r="AR3" s="1">
        <v>0.67</v>
      </c>
      <c r="AS3" s="1">
        <v>3.67</v>
      </c>
      <c r="AT3" s="1">
        <v>1</v>
      </c>
      <c r="AU3" s="1">
        <v>0</v>
      </c>
      <c r="AV3" s="1">
        <v>0</v>
      </c>
      <c r="AX3" s="1">
        <v>2</v>
      </c>
      <c r="AY3" s="1">
        <v>0</v>
      </c>
      <c r="AZ3" s="1">
        <v>0</v>
      </c>
      <c r="BA3" s="1">
        <v>0.33</v>
      </c>
      <c r="BB3" s="1">
        <v>0.33</v>
      </c>
      <c r="BC3" s="1">
        <v>14.67</v>
      </c>
      <c r="BD3" s="1">
        <v>9</v>
      </c>
      <c r="BE3" s="1">
        <v>5</v>
      </c>
      <c r="BF3" s="1">
        <v>1</v>
      </c>
      <c r="BG3" s="1">
        <v>2.33</v>
      </c>
      <c r="BH3" s="1">
        <v>2.67</v>
      </c>
      <c r="BI3" s="1">
        <v>1.77</v>
      </c>
      <c r="BJ3" s="1">
        <v>12</v>
      </c>
      <c r="BK3" s="1">
        <v>8</v>
      </c>
      <c r="BL3" s="1">
        <v>67</v>
      </c>
      <c r="BM3" s="1">
        <v>10.33</v>
      </c>
      <c r="BN3" s="1">
        <v>6.67</v>
      </c>
      <c r="BO3" s="1">
        <v>65</v>
      </c>
      <c r="BP3" s="1">
        <v>7.33</v>
      </c>
      <c r="BQ3" s="1">
        <v>5</v>
      </c>
      <c r="BR3" s="1">
        <v>68</v>
      </c>
      <c r="BS3" s="1">
        <v>0</v>
      </c>
      <c r="BT3" s="1">
        <v>0</v>
      </c>
      <c r="BU3" s="1">
        <v>2</v>
      </c>
      <c r="BV3" s="1">
        <v>1</v>
      </c>
      <c r="BW3" s="1">
        <v>2</v>
      </c>
      <c r="BX3" s="1">
        <v>1</v>
      </c>
      <c r="BY3" s="1">
        <v>24.67</v>
      </c>
      <c r="BZ3" s="1">
        <v>4.33</v>
      </c>
      <c r="CA3" s="1">
        <v>1.67</v>
      </c>
      <c r="CB3" s="1">
        <v>0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4.8814656000000003</v>
      </c>
      <c r="CL3" s="1">
        <v>12</v>
      </c>
    </row>
    <row r="4" spans="1:90" x14ac:dyDescent="0.25">
      <c r="A4" s="1" t="s">
        <v>107</v>
      </c>
      <c r="B4" s="1">
        <v>6.5</v>
      </c>
      <c r="C4" s="1">
        <v>3</v>
      </c>
      <c r="D4" s="1">
        <v>55.33</v>
      </c>
      <c r="E4" s="1">
        <v>0.05</v>
      </c>
      <c r="F4" s="1">
        <v>0</v>
      </c>
      <c r="G4" s="1">
        <v>0.1</v>
      </c>
      <c r="H4" s="1">
        <v>0</v>
      </c>
      <c r="I4" s="1">
        <v>1</v>
      </c>
      <c r="J4" s="1">
        <v>0</v>
      </c>
      <c r="K4" s="1">
        <v>0.67</v>
      </c>
      <c r="L4" s="1">
        <v>0.33</v>
      </c>
      <c r="M4" s="1">
        <v>0</v>
      </c>
      <c r="N4" s="1">
        <v>0.33</v>
      </c>
      <c r="O4" s="1">
        <v>0.02</v>
      </c>
      <c r="P4" s="1">
        <v>0.02</v>
      </c>
      <c r="Q4" s="1">
        <v>0</v>
      </c>
      <c r="R4" s="1">
        <v>0</v>
      </c>
      <c r="S4" s="1">
        <v>0</v>
      </c>
      <c r="T4" s="1">
        <v>0</v>
      </c>
      <c r="U4" s="1">
        <v>5.67</v>
      </c>
      <c r="V4" s="1">
        <v>4.67</v>
      </c>
      <c r="W4" s="1">
        <v>82</v>
      </c>
      <c r="X4" s="1">
        <v>0</v>
      </c>
      <c r="Y4" s="1">
        <v>0</v>
      </c>
      <c r="AA4" s="1">
        <v>0</v>
      </c>
      <c r="AB4" s="1">
        <v>0</v>
      </c>
      <c r="AC4" s="1">
        <v>0.33</v>
      </c>
      <c r="AD4" s="1">
        <v>0</v>
      </c>
      <c r="AE4" s="1">
        <v>0.03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10.67</v>
      </c>
      <c r="AL4" s="1">
        <v>4.83</v>
      </c>
      <c r="AM4" s="1">
        <v>5.13</v>
      </c>
      <c r="AN4" s="1">
        <v>0.2</v>
      </c>
      <c r="AO4" s="1">
        <v>2.6</v>
      </c>
      <c r="AP4" s="1">
        <v>5.67</v>
      </c>
      <c r="AQ4" s="1">
        <v>5.67</v>
      </c>
      <c r="AR4" s="1">
        <v>0</v>
      </c>
      <c r="AS4" s="1">
        <v>1.67</v>
      </c>
      <c r="AT4" s="1">
        <v>0.67</v>
      </c>
      <c r="AU4" s="1">
        <v>0.67</v>
      </c>
      <c r="AV4" s="1">
        <v>0</v>
      </c>
      <c r="AW4" s="1">
        <v>0</v>
      </c>
      <c r="AX4" s="1">
        <v>1</v>
      </c>
      <c r="AY4" s="1">
        <v>0.33</v>
      </c>
      <c r="AZ4" s="1">
        <v>0.33</v>
      </c>
      <c r="BA4" s="1">
        <v>0</v>
      </c>
      <c r="BB4" s="1">
        <v>0.67</v>
      </c>
      <c r="BC4" s="1">
        <v>14.33</v>
      </c>
      <c r="BD4" s="1">
        <v>7</v>
      </c>
      <c r="BE4" s="1">
        <v>4</v>
      </c>
      <c r="BF4" s="1">
        <v>0.33</v>
      </c>
      <c r="BG4" s="1">
        <v>1</v>
      </c>
      <c r="BH4" s="1">
        <v>1</v>
      </c>
      <c r="BI4" s="1">
        <v>1.28</v>
      </c>
      <c r="BJ4" s="1">
        <v>14.33</v>
      </c>
      <c r="BK4" s="1">
        <v>10.67</v>
      </c>
      <c r="BL4" s="1">
        <v>74</v>
      </c>
      <c r="BM4" s="1">
        <v>9</v>
      </c>
      <c r="BN4" s="1">
        <v>6.67</v>
      </c>
      <c r="BO4" s="1">
        <v>74</v>
      </c>
      <c r="BP4" s="1">
        <v>5.67</v>
      </c>
      <c r="BQ4" s="1">
        <v>4.67</v>
      </c>
      <c r="BR4" s="1">
        <v>82</v>
      </c>
      <c r="BS4" s="1">
        <v>0</v>
      </c>
      <c r="BT4" s="1">
        <v>0</v>
      </c>
      <c r="BU4" s="1">
        <v>2</v>
      </c>
      <c r="BV4" s="1">
        <v>1</v>
      </c>
      <c r="BW4" s="1">
        <v>2</v>
      </c>
      <c r="BX4" s="1">
        <v>1.33</v>
      </c>
      <c r="BY4" s="1">
        <v>24.33</v>
      </c>
      <c r="BZ4" s="1">
        <v>1</v>
      </c>
      <c r="CA4" s="1">
        <v>1</v>
      </c>
      <c r="CB4" s="1">
        <v>0.67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4.8425594999999992</v>
      </c>
      <c r="CL4" s="1">
        <v>8</v>
      </c>
    </row>
    <row r="5" spans="1:90" x14ac:dyDescent="0.25">
      <c r="A5" s="1" t="s">
        <v>99</v>
      </c>
      <c r="B5" s="1">
        <v>5.8</v>
      </c>
      <c r="C5" s="1">
        <v>3</v>
      </c>
      <c r="D5" s="1">
        <v>87.67</v>
      </c>
      <c r="E5" s="1">
        <v>0.31</v>
      </c>
      <c r="F5" s="1">
        <v>0.33</v>
      </c>
      <c r="G5" s="1">
        <v>0.4</v>
      </c>
      <c r="H5" s="1">
        <v>1</v>
      </c>
      <c r="I5" s="1">
        <v>1.33</v>
      </c>
      <c r="J5" s="1">
        <v>0.33</v>
      </c>
      <c r="K5" s="1">
        <v>0.67</v>
      </c>
      <c r="L5" s="1">
        <v>0.67</v>
      </c>
      <c r="M5" s="1">
        <v>0.67</v>
      </c>
      <c r="N5" s="1">
        <v>0.33</v>
      </c>
      <c r="O5" s="1">
        <v>0.26</v>
      </c>
      <c r="P5" s="1">
        <v>0.26</v>
      </c>
      <c r="Q5" s="1">
        <v>0</v>
      </c>
      <c r="R5" s="1">
        <v>0</v>
      </c>
      <c r="S5" s="1">
        <v>0</v>
      </c>
      <c r="T5" s="1">
        <v>0</v>
      </c>
      <c r="U5" s="1">
        <v>10.67</v>
      </c>
      <c r="V5" s="1">
        <v>7</v>
      </c>
      <c r="W5" s="1">
        <v>66</v>
      </c>
      <c r="X5" s="1">
        <v>4</v>
      </c>
      <c r="Y5" s="1">
        <v>0</v>
      </c>
      <c r="Z5" s="1">
        <v>0</v>
      </c>
      <c r="AA5" s="1">
        <v>0</v>
      </c>
      <c r="AB5" s="1">
        <v>0</v>
      </c>
      <c r="AC5" s="1">
        <v>1.67</v>
      </c>
      <c r="AD5" s="1">
        <v>0</v>
      </c>
      <c r="AE5" s="1">
        <v>0.09</v>
      </c>
      <c r="AF5" s="1">
        <v>0.33</v>
      </c>
      <c r="AG5" s="1">
        <v>0</v>
      </c>
      <c r="AH5" s="1">
        <v>0</v>
      </c>
      <c r="AI5" s="1">
        <v>0</v>
      </c>
      <c r="AJ5" s="1">
        <v>0.33</v>
      </c>
      <c r="AK5" s="1">
        <v>16.329999999999998</v>
      </c>
      <c r="AL5" s="1">
        <v>22.13</v>
      </c>
      <c r="AM5" s="1">
        <v>15.93</v>
      </c>
      <c r="AN5" s="1">
        <v>1.3</v>
      </c>
      <c r="AO5" s="1">
        <v>4.2</v>
      </c>
      <c r="AP5" s="1">
        <v>5.67</v>
      </c>
      <c r="AQ5" s="1">
        <v>8.67</v>
      </c>
      <c r="AR5" s="1">
        <v>0</v>
      </c>
      <c r="AS5" s="1">
        <v>3</v>
      </c>
      <c r="AT5" s="1">
        <v>0.67</v>
      </c>
      <c r="AU5" s="1">
        <v>2.33</v>
      </c>
      <c r="AV5" s="1">
        <v>1.67</v>
      </c>
      <c r="AW5" s="1">
        <v>72</v>
      </c>
      <c r="AX5" s="1">
        <v>5.67</v>
      </c>
      <c r="AY5" s="1">
        <v>0.67</v>
      </c>
      <c r="AZ5" s="1">
        <v>0</v>
      </c>
      <c r="BA5" s="1">
        <v>0.33</v>
      </c>
      <c r="BB5" s="1">
        <v>1</v>
      </c>
      <c r="BC5" s="1">
        <v>14.33</v>
      </c>
      <c r="BD5" s="1">
        <v>7</v>
      </c>
      <c r="BE5" s="1">
        <v>4</v>
      </c>
      <c r="BF5" s="1">
        <v>0.33</v>
      </c>
      <c r="BG5" s="1">
        <v>1</v>
      </c>
      <c r="BH5" s="1">
        <v>1</v>
      </c>
      <c r="BI5" s="1">
        <v>1.28</v>
      </c>
      <c r="BJ5" s="1">
        <v>28</v>
      </c>
      <c r="BK5" s="1">
        <v>20.329999999999998</v>
      </c>
      <c r="BL5" s="1">
        <v>73</v>
      </c>
      <c r="BM5" s="1">
        <v>22</v>
      </c>
      <c r="BN5" s="1">
        <v>11.67</v>
      </c>
      <c r="BO5" s="1">
        <v>53</v>
      </c>
      <c r="BP5" s="1">
        <v>10.67</v>
      </c>
      <c r="BQ5" s="1">
        <v>7</v>
      </c>
      <c r="BR5" s="1">
        <v>66</v>
      </c>
      <c r="BS5" s="1">
        <v>1</v>
      </c>
      <c r="BT5" s="1">
        <v>0.67</v>
      </c>
      <c r="BU5" s="1">
        <v>3</v>
      </c>
      <c r="BV5" s="1">
        <v>0</v>
      </c>
      <c r="BW5" s="1">
        <v>2</v>
      </c>
      <c r="BX5" s="1">
        <v>2.67</v>
      </c>
      <c r="BY5" s="1">
        <v>59.33</v>
      </c>
      <c r="BZ5" s="1">
        <v>3.33</v>
      </c>
      <c r="CA5" s="1">
        <v>2.67</v>
      </c>
      <c r="CB5" s="1">
        <v>4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4.601753399999998</v>
      </c>
      <c r="CL5" s="1">
        <v>7</v>
      </c>
    </row>
    <row r="6" spans="1:90" x14ac:dyDescent="0.25">
      <c r="A6" s="1" t="s">
        <v>77</v>
      </c>
      <c r="B6" s="1">
        <v>8.4</v>
      </c>
      <c r="C6" s="1">
        <v>3</v>
      </c>
      <c r="D6" s="1">
        <v>59.67</v>
      </c>
      <c r="E6" s="1">
        <v>0.12</v>
      </c>
      <c r="F6" s="1">
        <v>0.17</v>
      </c>
      <c r="G6" s="1">
        <v>0.2</v>
      </c>
      <c r="H6" s="1">
        <v>1</v>
      </c>
      <c r="I6" s="1">
        <v>0.33</v>
      </c>
      <c r="J6" s="1">
        <v>0.33</v>
      </c>
      <c r="K6" s="1">
        <v>0.33</v>
      </c>
      <c r="L6" s="1">
        <v>0</v>
      </c>
      <c r="M6" s="1">
        <v>0.33</v>
      </c>
      <c r="N6" s="1">
        <v>0</v>
      </c>
      <c r="O6" s="1">
        <v>0.15</v>
      </c>
      <c r="P6" s="1">
        <v>0.15</v>
      </c>
      <c r="Q6" s="1">
        <v>0.33</v>
      </c>
      <c r="R6" s="1">
        <v>0.33</v>
      </c>
      <c r="S6" s="1">
        <v>0</v>
      </c>
      <c r="T6" s="1">
        <v>0</v>
      </c>
      <c r="U6" s="1">
        <v>6.33</v>
      </c>
      <c r="V6" s="1">
        <v>4</v>
      </c>
      <c r="W6" s="1">
        <v>63</v>
      </c>
      <c r="X6" s="1">
        <v>0</v>
      </c>
      <c r="Y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0.03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9.67</v>
      </c>
      <c r="AL6" s="1">
        <v>4.57</v>
      </c>
      <c r="AM6" s="1">
        <v>12.67</v>
      </c>
      <c r="AN6" s="1">
        <v>0.7</v>
      </c>
      <c r="AO6" s="1">
        <v>3.4</v>
      </c>
      <c r="AP6" s="1">
        <v>5.33</v>
      </c>
      <c r="AQ6" s="1">
        <v>13.33</v>
      </c>
      <c r="AR6" s="1">
        <v>0.33</v>
      </c>
      <c r="AS6" s="1">
        <v>3.33</v>
      </c>
      <c r="AT6" s="1">
        <v>0.33</v>
      </c>
      <c r="AU6" s="1">
        <v>1</v>
      </c>
      <c r="AV6" s="1">
        <v>0</v>
      </c>
      <c r="AW6" s="1">
        <v>0</v>
      </c>
      <c r="AX6" s="1">
        <v>2</v>
      </c>
      <c r="AY6" s="1">
        <v>0</v>
      </c>
      <c r="AZ6" s="1">
        <v>0</v>
      </c>
      <c r="BA6" s="1">
        <v>0</v>
      </c>
      <c r="BB6" s="1">
        <v>0</v>
      </c>
      <c r="BC6" s="1">
        <v>12</v>
      </c>
      <c r="BD6" s="1">
        <v>6.67</v>
      </c>
      <c r="BE6" s="1">
        <v>7</v>
      </c>
      <c r="BF6" s="1">
        <v>0</v>
      </c>
      <c r="BG6" s="1">
        <v>1.33</v>
      </c>
      <c r="BH6" s="1">
        <v>1.67</v>
      </c>
      <c r="BI6" s="1">
        <v>1.76</v>
      </c>
      <c r="BJ6" s="1">
        <v>14</v>
      </c>
      <c r="BK6" s="1">
        <v>10</v>
      </c>
      <c r="BL6" s="1">
        <v>71</v>
      </c>
      <c r="BM6" s="1">
        <v>10</v>
      </c>
      <c r="BN6" s="1">
        <v>7</v>
      </c>
      <c r="BO6" s="1">
        <v>70</v>
      </c>
      <c r="BP6" s="1">
        <v>6.33</v>
      </c>
      <c r="BQ6" s="1">
        <v>4</v>
      </c>
      <c r="BR6" s="1">
        <v>63</v>
      </c>
      <c r="BS6" s="1">
        <v>0</v>
      </c>
      <c r="BT6" s="1">
        <v>0</v>
      </c>
      <c r="BU6" s="1">
        <v>2</v>
      </c>
      <c r="BV6" s="1">
        <v>1</v>
      </c>
      <c r="BW6" s="1">
        <v>2</v>
      </c>
      <c r="BX6" s="1">
        <v>0.67</v>
      </c>
      <c r="BY6" s="1">
        <v>21</v>
      </c>
      <c r="BZ6" s="1">
        <v>2.33</v>
      </c>
      <c r="CA6" s="1">
        <v>1</v>
      </c>
      <c r="CB6" s="1">
        <v>0.33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5.0467260000000005</v>
      </c>
      <c r="CL6" s="1">
        <v>3</v>
      </c>
    </row>
    <row r="7" spans="1:90" x14ac:dyDescent="0.25">
      <c r="A7" s="1" t="s">
        <v>68</v>
      </c>
      <c r="B7" s="1">
        <v>6.7</v>
      </c>
      <c r="C7" s="1">
        <v>3</v>
      </c>
      <c r="D7" s="1">
        <v>85.33</v>
      </c>
      <c r="E7" s="1">
        <v>0.27</v>
      </c>
      <c r="F7" s="1">
        <v>0</v>
      </c>
      <c r="G7" s="1">
        <v>0.3</v>
      </c>
      <c r="H7" s="1">
        <v>0</v>
      </c>
      <c r="I7" s="1">
        <v>2.33</v>
      </c>
      <c r="J7" s="1">
        <v>0.67</v>
      </c>
      <c r="K7" s="1">
        <v>1</v>
      </c>
      <c r="L7" s="1">
        <v>1.33</v>
      </c>
      <c r="M7" s="1">
        <v>0</v>
      </c>
      <c r="N7" s="1">
        <v>0</v>
      </c>
      <c r="O7" s="1">
        <v>0.15</v>
      </c>
      <c r="P7" s="1">
        <v>0.15</v>
      </c>
      <c r="Q7" s="1">
        <v>0</v>
      </c>
      <c r="R7" s="1">
        <v>0</v>
      </c>
      <c r="S7" s="1">
        <v>0</v>
      </c>
      <c r="T7" s="1">
        <v>0</v>
      </c>
      <c r="U7" s="1">
        <v>13.33</v>
      </c>
      <c r="V7" s="1">
        <v>9.67</v>
      </c>
      <c r="W7" s="1">
        <v>73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2</v>
      </c>
      <c r="AD7" s="1">
        <v>0</v>
      </c>
      <c r="AE7" s="1">
        <v>0.14000000000000001</v>
      </c>
      <c r="AF7" s="1">
        <v>0</v>
      </c>
      <c r="AG7" s="1">
        <v>0</v>
      </c>
      <c r="AH7" s="1">
        <v>0.33</v>
      </c>
      <c r="AI7" s="1">
        <v>0</v>
      </c>
      <c r="AJ7" s="1">
        <v>0.67</v>
      </c>
      <c r="AK7" s="1">
        <v>34</v>
      </c>
      <c r="AL7" s="1">
        <v>24.1</v>
      </c>
      <c r="AM7" s="1">
        <v>10.53</v>
      </c>
      <c r="AN7" s="1">
        <v>1</v>
      </c>
      <c r="AO7" s="1">
        <v>3.5</v>
      </c>
      <c r="AP7" s="1">
        <v>5.67</v>
      </c>
      <c r="AQ7" s="1">
        <v>5.67</v>
      </c>
      <c r="AR7" s="1">
        <v>0</v>
      </c>
      <c r="AS7" s="1">
        <v>1.67</v>
      </c>
      <c r="AT7" s="1">
        <v>1.33</v>
      </c>
      <c r="AU7" s="1">
        <v>0.67</v>
      </c>
      <c r="AV7" s="1">
        <v>0.33</v>
      </c>
      <c r="AW7" s="1">
        <v>49</v>
      </c>
      <c r="AX7" s="1">
        <v>2</v>
      </c>
      <c r="AY7" s="1">
        <v>0</v>
      </c>
      <c r="AZ7" s="1">
        <v>0</v>
      </c>
      <c r="BA7" s="1">
        <v>0</v>
      </c>
      <c r="BB7" s="1">
        <v>0</v>
      </c>
      <c r="BC7" s="1">
        <v>11.33</v>
      </c>
      <c r="BD7" s="1">
        <v>7</v>
      </c>
      <c r="BE7" s="1">
        <v>4</v>
      </c>
      <c r="BF7" s="1">
        <v>1</v>
      </c>
      <c r="BG7" s="1">
        <v>1.67</v>
      </c>
      <c r="BH7" s="1">
        <v>1.67</v>
      </c>
      <c r="BI7" s="1">
        <v>1.37</v>
      </c>
      <c r="BJ7" s="1">
        <v>21</v>
      </c>
      <c r="BK7" s="1">
        <v>16.670000000000002</v>
      </c>
      <c r="BL7" s="1">
        <v>79</v>
      </c>
      <c r="BM7" s="1">
        <v>19.329999999999998</v>
      </c>
      <c r="BN7" s="1">
        <v>14</v>
      </c>
      <c r="BO7" s="1">
        <v>72</v>
      </c>
      <c r="BP7" s="1">
        <v>13.33</v>
      </c>
      <c r="BQ7" s="1">
        <v>9.67</v>
      </c>
      <c r="BR7" s="1">
        <v>73</v>
      </c>
      <c r="BS7" s="1">
        <v>0.33</v>
      </c>
      <c r="BT7" s="1">
        <v>0</v>
      </c>
      <c r="BU7" s="1">
        <v>3</v>
      </c>
      <c r="BV7" s="1">
        <v>0</v>
      </c>
      <c r="BW7" s="1">
        <v>2</v>
      </c>
      <c r="BX7" s="1">
        <v>4.33</v>
      </c>
      <c r="BY7" s="1">
        <v>44</v>
      </c>
      <c r="BZ7" s="1">
        <v>6.67</v>
      </c>
      <c r="CA7" s="1">
        <v>2.67</v>
      </c>
      <c r="CB7" s="1">
        <v>2</v>
      </c>
      <c r="CC7" s="1">
        <v>0.33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5.2847128000000012</v>
      </c>
      <c r="CL7" s="1">
        <v>2</v>
      </c>
    </row>
    <row r="8" spans="1:90" x14ac:dyDescent="0.25">
      <c r="A8" s="1" t="s">
        <v>72</v>
      </c>
      <c r="B8" s="1">
        <v>5.8</v>
      </c>
      <c r="C8" s="1">
        <v>3</v>
      </c>
      <c r="D8" s="1">
        <v>90</v>
      </c>
      <c r="E8" s="1">
        <v>0.35</v>
      </c>
      <c r="F8" s="1">
        <v>1</v>
      </c>
      <c r="G8" s="1">
        <v>0.4</v>
      </c>
      <c r="H8" s="1">
        <v>1</v>
      </c>
      <c r="I8" s="1">
        <v>2.33</v>
      </c>
      <c r="J8" s="1">
        <v>1</v>
      </c>
      <c r="K8" s="1">
        <v>2</v>
      </c>
      <c r="L8" s="1">
        <v>0.33</v>
      </c>
      <c r="M8" s="1">
        <v>0</v>
      </c>
      <c r="N8" s="1">
        <v>0</v>
      </c>
      <c r="O8" s="1">
        <v>0.2</v>
      </c>
      <c r="P8" s="1">
        <v>0.2</v>
      </c>
      <c r="Q8" s="1">
        <v>0.33</v>
      </c>
      <c r="R8" s="1">
        <v>0.33</v>
      </c>
      <c r="S8" s="1">
        <v>0</v>
      </c>
      <c r="T8" s="1">
        <v>0</v>
      </c>
      <c r="U8" s="1">
        <v>8.67</v>
      </c>
      <c r="V8" s="1">
        <v>5.33</v>
      </c>
      <c r="W8" s="1">
        <v>61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0.33</v>
      </c>
      <c r="AE8" s="1">
        <v>0.23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35</v>
      </c>
      <c r="AL8" s="1">
        <v>12.57</v>
      </c>
      <c r="AM8" s="1">
        <v>13.93</v>
      </c>
      <c r="AN8" s="1">
        <v>1.5</v>
      </c>
      <c r="AO8" s="1">
        <v>4.0999999999999996</v>
      </c>
      <c r="AP8" s="1">
        <v>4.33</v>
      </c>
      <c r="AQ8" s="1">
        <v>12.33</v>
      </c>
      <c r="AR8" s="1">
        <v>0.67</v>
      </c>
      <c r="AS8" s="1">
        <v>3.67</v>
      </c>
      <c r="AT8" s="1">
        <v>1.67</v>
      </c>
      <c r="AU8" s="1">
        <v>0.33</v>
      </c>
      <c r="AV8" s="1">
        <v>0</v>
      </c>
      <c r="AW8" s="1">
        <v>0</v>
      </c>
      <c r="AX8" s="1">
        <v>2.67</v>
      </c>
      <c r="AY8" s="1">
        <v>0</v>
      </c>
      <c r="AZ8" s="1">
        <v>0</v>
      </c>
      <c r="BA8" s="1">
        <v>0</v>
      </c>
      <c r="BB8" s="1">
        <v>0</v>
      </c>
      <c r="BC8" s="1">
        <v>13</v>
      </c>
      <c r="BD8" s="1">
        <v>6.67</v>
      </c>
      <c r="BE8" s="1">
        <v>4.33</v>
      </c>
      <c r="BF8" s="1">
        <v>0.33</v>
      </c>
      <c r="BG8" s="1">
        <v>1</v>
      </c>
      <c r="BH8" s="1">
        <v>1.67</v>
      </c>
      <c r="BI8" s="1">
        <v>1.5</v>
      </c>
      <c r="BJ8" s="1">
        <v>16</v>
      </c>
      <c r="BK8" s="1">
        <v>10.33</v>
      </c>
      <c r="BL8" s="1">
        <v>65</v>
      </c>
      <c r="BM8" s="1">
        <v>12.67</v>
      </c>
      <c r="BN8" s="1">
        <v>7.67</v>
      </c>
      <c r="BO8" s="1">
        <v>61</v>
      </c>
      <c r="BP8" s="1">
        <v>8.67</v>
      </c>
      <c r="BQ8" s="1">
        <v>5.33</v>
      </c>
      <c r="BR8" s="1">
        <v>61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0.67</v>
      </c>
      <c r="BY8" s="1">
        <v>25</v>
      </c>
      <c r="BZ8" s="1">
        <v>5.33</v>
      </c>
      <c r="CA8" s="1">
        <v>1</v>
      </c>
      <c r="CB8" s="1">
        <v>1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4.5032448999999968</v>
      </c>
      <c r="CL8" s="1">
        <v>2</v>
      </c>
    </row>
    <row r="9" spans="1:90" x14ac:dyDescent="0.25">
      <c r="A9" s="1" t="s">
        <v>92</v>
      </c>
      <c r="B9" s="1">
        <v>5.3</v>
      </c>
      <c r="C9" s="1">
        <v>1</v>
      </c>
      <c r="D9" s="1">
        <v>35</v>
      </c>
      <c r="E9" s="1">
        <v>0.33</v>
      </c>
      <c r="F9" s="1">
        <v>0</v>
      </c>
      <c r="G9" s="1">
        <v>0.5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2</v>
      </c>
      <c r="V9" s="1">
        <v>1</v>
      </c>
      <c r="W9" s="1">
        <v>50</v>
      </c>
      <c r="X9" s="1">
        <v>0</v>
      </c>
      <c r="Y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0.43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10</v>
      </c>
      <c r="AL9" s="1">
        <v>10.4</v>
      </c>
      <c r="AM9" s="1">
        <v>2.2000000000000002</v>
      </c>
      <c r="AN9" s="1">
        <v>1.4</v>
      </c>
      <c r="AO9" s="1">
        <v>3.2</v>
      </c>
      <c r="AP9" s="1">
        <v>7</v>
      </c>
      <c r="AQ9" s="1">
        <v>7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14</v>
      </c>
      <c r="BD9" s="1">
        <v>10</v>
      </c>
      <c r="BE9" s="1">
        <v>4</v>
      </c>
      <c r="BF9" s="1">
        <v>0</v>
      </c>
      <c r="BG9" s="1">
        <v>0</v>
      </c>
      <c r="BH9" s="1">
        <v>2</v>
      </c>
      <c r="BI9" s="1">
        <v>1.46</v>
      </c>
      <c r="BJ9" s="1">
        <v>6</v>
      </c>
      <c r="BK9" s="1">
        <v>5</v>
      </c>
      <c r="BL9" s="1">
        <v>83</v>
      </c>
      <c r="BM9" s="1">
        <v>4</v>
      </c>
      <c r="BN9" s="1">
        <v>3</v>
      </c>
      <c r="BO9" s="1">
        <v>75</v>
      </c>
      <c r="BP9" s="1">
        <v>2</v>
      </c>
      <c r="BQ9" s="1">
        <v>1</v>
      </c>
      <c r="BR9" s="1">
        <v>50</v>
      </c>
      <c r="BS9" s="1">
        <v>0</v>
      </c>
      <c r="BT9" s="1">
        <v>0</v>
      </c>
      <c r="BU9" s="1">
        <v>0</v>
      </c>
      <c r="BV9" s="1">
        <v>1</v>
      </c>
      <c r="BW9" s="1">
        <v>0</v>
      </c>
      <c r="BX9" s="1">
        <v>0</v>
      </c>
      <c r="BY9" s="1">
        <v>9</v>
      </c>
      <c r="BZ9" s="1">
        <v>1</v>
      </c>
      <c r="CA9" s="1">
        <v>0</v>
      </c>
      <c r="CB9" s="1">
        <v>0</v>
      </c>
      <c r="CC9" s="1">
        <v>1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6.8447239000000009</v>
      </c>
      <c r="CL9" s="1">
        <v>2</v>
      </c>
    </row>
    <row r="10" spans="1:90" x14ac:dyDescent="0.25">
      <c r="A10" s="1" t="s">
        <v>101</v>
      </c>
      <c r="B10" s="1">
        <v>7.9</v>
      </c>
      <c r="C10" s="1">
        <v>3</v>
      </c>
      <c r="D10" s="1">
        <v>90</v>
      </c>
      <c r="E10" s="1">
        <v>0.19</v>
      </c>
      <c r="F10" s="1">
        <v>0.25</v>
      </c>
      <c r="G10" s="1">
        <v>0.3</v>
      </c>
      <c r="H10" s="1">
        <v>1</v>
      </c>
      <c r="I10" s="1">
        <v>2</v>
      </c>
      <c r="J10" s="1">
        <v>0.33</v>
      </c>
      <c r="K10" s="1">
        <v>1</v>
      </c>
      <c r="L10" s="1">
        <v>1</v>
      </c>
      <c r="M10" s="1">
        <v>0</v>
      </c>
      <c r="N10" s="1">
        <v>0.67</v>
      </c>
      <c r="O10" s="1">
        <v>7.0000000000000007E-2</v>
      </c>
      <c r="P10" s="1">
        <v>7.0000000000000007E-2</v>
      </c>
      <c r="Q10" s="1">
        <v>0</v>
      </c>
      <c r="R10" s="1">
        <v>0</v>
      </c>
      <c r="S10" s="1">
        <v>0</v>
      </c>
      <c r="T10" s="1">
        <v>0</v>
      </c>
      <c r="U10" s="1">
        <v>9.33</v>
      </c>
      <c r="V10" s="1">
        <v>6</v>
      </c>
      <c r="W10" s="1">
        <v>64</v>
      </c>
      <c r="X10" s="1">
        <v>2.33</v>
      </c>
      <c r="Y10" s="1">
        <v>0.67</v>
      </c>
      <c r="Z10" s="1">
        <v>29</v>
      </c>
      <c r="AA10" s="1">
        <v>0</v>
      </c>
      <c r="AB10" s="1">
        <v>0</v>
      </c>
      <c r="AC10" s="1">
        <v>2</v>
      </c>
      <c r="AD10" s="1">
        <v>0.33</v>
      </c>
      <c r="AE10" s="1">
        <v>0.23</v>
      </c>
      <c r="AF10" s="1">
        <v>0.33</v>
      </c>
      <c r="AG10" s="1">
        <v>0</v>
      </c>
      <c r="AH10" s="1">
        <v>0.33</v>
      </c>
      <c r="AI10" s="1">
        <v>0</v>
      </c>
      <c r="AJ10" s="1">
        <v>0.33</v>
      </c>
      <c r="AK10" s="1">
        <v>15.67</v>
      </c>
      <c r="AL10" s="1">
        <v>25.9</v>
      </c>
      <c r="AM10" s="1">
        <v>10.73</v>
      </c>
      <c r="AN10" s="1">
        <v>1</v>
      </c>
      <c r="AO10" s="1">
        <v>3.3</v>
      </c>
      <c r="AP10" s="1">
        <v>4</v>
      </c>
      <c r="AQ10" s="1">
        <v>7</v>
      </c>
      <c r="AR10" s="1">
        <v>0</v>
      </c>
      <c r="AS10" s="1">
        <v>2.67</v>
      </c>
      <c r="AT10" s="1">
        <v>1</v>
      </c>
      <c r="AU10" s="1">
        <v>0.67</v>
      </c>
      <c r="AV10" s="1">
        <v>0.33</v>
      </c>
      <c r="AW10" s="1">
        <v>49</v>
      </c>
      <c r="AX10" s="1">
        <v>1.67</v>
      </c>
      <c r="AY10" s="1">
        <v>0.33</v>
      </c>
      <c r="AZ10" s="1">
        <v>0</v>
      </c>
      <c r="BA10" s="1">
        <v>0</v>
      </c>
      <c r="BB10" s="1">
        <v>0.33</v>
      </c>
      <c r="BC10" s="1">
        <v>12.33</v>
      </c>
      <c r="BD10" s="1">
        <v>8</v>
      </c>
      <c r="BE10" s="1">
        <v>3.67</v>
      </c>
      <c r="BF10" s="1">
        <v>0.67</v>
      </c>
      <c r="BG10" s="1">
        <v>3.33</v>
      </c>
      <c r="BH10" s="1">
        <v>1</v>
      </c>
      <c r="BI10" s="1">
        <v>1.0900000000000001</v>
      </c>
      <c r="BJ10" s="1">
        <v>19.670000000000002</v>
      </c>
      <c r="BK10" s="1">
        <v>13.33</v>
      </c>
      <c r="BL10" s="1">
        <v>68</v>
      </c>
      <c r="BM10" s="1">
        <v>19.670000000000002</v>
      </c>
      <c r="BN10" s="1">
        <v>12</v>
      </c>
      <c r="BO10" s="1">
        <v>61</v>
      </c>
      <c r="BP10" s="1">
        <v>9.33</v>
      </c>
      <c r="BQ10" s="1">
        <v>6</v>
      </c>
      <c r="BR10" s="1">
        <v>64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1.33</v>
      </c>
      <c r="BY10" s="1">
        <v>36.33</v>
      </c>
      <c r="BZ10" s="1">
        <v>4</v>
      </c>
      <c r="CA10" s="1">
        <v>0.67</v>
      </c>
      <c r="CB10" s="1">
        <v>1.67</v>
      </c>
      <c r="CC10" s="1">
        <v>1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3.190649399999999</v>
      </c>
      <c r="CL10" s="1">
        <v>2</v>
      </c>
    </row>
    <row r="11" spans="1:90" x14ac:dyDescent="0.25">
      <c r="A11" s="1" t="s">
        <v>60</v>
      </c>
      <c r="B11" s="1">
        <v>7.2</v>
      </c>
      <c r="C11" s="1">
        <v>3</v>
      </c>
      <c r="D11" s="1">
        <v>90</v>
      </c>
      <c r="E11" s="1">
        <v>0.5</v>
      </c>
      <c r="F11" s="1">
        <v>1</v>
      </c>
      <c r="G11" s="1">
        <v>0.5</v>
      </c>
      <c r="H11" s="1">
        <v>2</v>
      </c>
      <c r="I11" s="1">
        <v>1.67</v>
      </c>
      <c r="J11" s="1">
        <v>0.67</v>
      </c>
      <c r="K11" s="1">
        <v>1.67</v>
      </c>
      <c r="L11" s="1">
        <v>0</v>
      </c>
      <c r="M11" s="1">
        <v>0.67</v>
      </c>
      <c r="N11" s="1">
        <v>0</v>
      </c>
      <c r="O11" s="1">
        <v>0.18</v>
      </c>
      <c r="P11" s="1">
        <v>0.43</v>
      </c>
      <c r="Q11" s="1">
        <v>0.67</v>
      </c>
      <c r="R11" s="1">
        <v>0.67</v>
      </c>
      <c r="S11" s="1">
        <v>0</v>
      </c>
      <c r="T11" s="1">
        <v>0</v>
      </c>
      <c r="U11" s="1">
        <v>3.67</v>
      </c>
      <c r="V11" s="1">
        <v>2.33</v>
      </c>
      <c r="W11" s="1">
        <v>63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1.33</v>
      </c>
      <c r="AD11" s="1">
        <v>0</v>
      </c>
      <c r="AE11" s="1">
        <v>0.11</v>
      </c>
      <c r="AF11" s="1">
        <v>0</v>
      </c>
      <c r="AG11" s="1">
        <v>0</v>
      </c>
      <c r="AH11" s="1">
        <v>0</v>
      </c>
      <c r="AI11" s="1">
        <v>0</v>
      </c>
      <c r="AJ11" s="1">
        <v>0.33</v>
      </c>
      <c r="AK11" s="1">
        <v>28</v>
      </c>
      <c r="AL11" s="1">
        <v>15.53</v>
      </c>
      <c r="AM11" s="1">
        <v>33.270000000000003</v>
      </c>
      <c r="AN11" s="1">
        <v>2</v>
      </c>
      <c r="AO11" s="1">
        <v>5.3</v>
      </c>
      <c r="AP11" s="1">
        <v>10.33</v>
      </c>
      <c r="AQ11" s="1">
        <v>26.33</v>
      </c>
      <c r="AR11" s="1">
        <v>2</v>
      </c>
      <c r="AS11" s="1">
        <v>6.67</v>
      </c>
      <c r="AT11" s="1">
        <v>1.67</v>
      </c>
      <c r="AU11" s="1">
        <v>1</v>
      </c>
      <c r="AV11" s="1">
        <v>1</v>
      </c>
      <c r="AW11" s="1">
        <v>100</v>
      </c>
      <c r="AX11" s="1">
        <v>2.67</v>
      </c>
      <c r="AY11" s="1">
        <v>2</v>
      </c>
      <c r="AZ11" s="1">
        <v>0.67</v>
      </c>
      <c r="BA11" s="1">
        <v>0</v>
      </c>
      <c r="BB11" s="1">
        <v>2.67</v>
      </c>
      <c r="BC11" s="1">
        <v>11.33</v>
      </c>
      <c r="BD11" s="1">
        <v>7</v>
      </c>
      <c r="BE11" s="1">
        <v>4</v>
      </c>
      <c r="BF11" s="1">
        <v>1</v>
      </c>
      <c r="BG11" s="1">
        <v>1.67</v>
      </c>
      <c r="BH11" s="1">
        <v>1.67</v>
      </c>
      <c r="BI11" s="1">
        <v>1.37</v>
      </c>
      <c r="BJ11" s="1">
        <v>11.33</v>
      </c>
      <c r="BK11" s="1">
        <v>8</v>
      </c>
      <c r="BL11" s="1">
        <v>71</v>
      </c>
      <c r="BM11" s="1">
        <v>7.67</v>
      </c>
      <c r="BN11" s="1">
        <v>5</v>
      </c>
      <c r="BO11" s="1">
        <v>65</v>
      </c>
      <c r="BP11" s="1">
        <v>3.67</v>
      </c>
      <c r="BQ11" s="1">
        <v>2.33</v>
      </c>
      <c r="BR11" s="1">
        <v>63</v>
      </c>
      <c r="BS11" s="1">
        <v>0.33</v>
      </c>
      <c r="BT11" s="1">
        <v>0.33</v>
      </c>
      <c r="BU11" s="1">
        <v>3</v>
      </c>
      <c r="BV11" s="1">
        <v>0</v>
      </c>
      <c r="BW11" s="1">
        <v>0</v>
      </c>
      <c r="BX11" s="1">
        <v>1.33</v>
      </c>
      <c r="BY11" s="1">
        <v>25.67</v>
      </c>
      <c r="BZ11" s="1">
        <v>3.33</v>
      </c>
      <c r="CA11" s="1">
        <v>0.67</v>
      </c>
      <c r="CB11" s="1">
        <v>0.67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0.33</v>
      </c>
      <c r="CJ11" s="1">
        <v>0.33</v>
      </c>
      <c r="CK11" s="1">
        <f t="shared" si="0"/>
        <v>3.7068990999999989</v>
      </c>
      <c r="CL11" s="1">
        <v>1</v>
      </c>
    </row>
    <row r="12" spans="1:90" x14ac:dyDescent="0.25">
      <c r="A12" s="1" t="s">
        <v>115</v>
      </c>
      <c r="B12" s="1">
        <v>5.4</v>
      </c>
      <c r="C12" s="1">
        <v>2</v>
      </c>
      <c r="D12" s="1">
        <v>15</v>
      </c>
      <c r="E12" s="1">
        <v>0.17</v>
      </c>
      <c r="F12" s="1">
        <v>0</v>
      </c>
      <c r="G12" s="1">
        <v>0.2</v>
      </c>
      <c r="H12" s="1">
        <v>0</v>
      </c>
      <c r="I12" s="1">
        <v>0.5</v>
      </c>
      <c r="J12" s="1">
        <v>0</v>
      </c>
      <c r="K12" s="1">
        <v>0.5</v>
      </c>
      <c r="L12" s="1">
        <v>0</v>
      </c>
      <c r="M12" s="1">
        <v>0.5</v>
      </c>
      <c r="N12" s="1">
        <v>0.5</v>
      </c>
      <c r="O12" s="1">
        <v>0.16</v>
      </c>
      <c r="P12" s="1">
        <v>0.16</v>
      </c>
      <c r="Q12" s="1">
        <v>0</v>
      </c>
      <c r="R12" s="1">
        <v>0</v>
      </c>
      <c r="S12" s="1">
        <v>0</v>
      </c>
      <c r="T12" s="1">
        <v>0</v>
      </c>
      <c r="U12" s="1">
        <v>2.5</v>
      </c>
      <c r="V12" s="1">
        <v>2.5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1.5</v>
      </c>
      <c r="AD12" s="1">
        <v>0</v>
      </c>
      <c r="AE12" s="1">
        <v>0.06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7.5</v>
      </c>
      <c r="AL12" s="1">
        <v>16.05</v>
      </c>
      <c r="AM12" s="1">
        <v>3.9</v>
      </c>
      <c r="AN12" s="1">
        <v>0.8</v>
      </c>
      <c r="AO12" s="1">
        <v>2.7</v>
      </c>
      <c r="AP12" s="1">
        <v>4</v>
      </c>
      <c r="AQ12" s="1">
        <v>4</v>
      </c>
      <c r="AR12" s="1">
        <v>0</v>
      </c>
      <c r="AS12" s="1">
        <v>1</v>
      </c>
      <c r="AT12" s="1">
        <v>1</v>
      </c>
      <c r="AU12" s="1">
        <v>1</v>
      </c>
      <c r="AV12" s="1">
        <v>1</v>
      </c>
      <c r="AW12" s="1">
        <v>100</v>
      </c>
      <c r="AX12" s="1">
        <v>1</v>
      </c>
      <c r="AY12" s="1">
        <v>0</v>
      </c>
      <c r="AZ12" s="1">
        <v>0</v>
      </c>
      <c r="BA12" s="1">
        <v>0</v>
      </c>
      <c r="BB12" s="1">
        <v>0</v>
      </c>
      <c r="BC12" s="1">
        <v>12.5</v>
      </c>
      <c r="BD12" s="1">
        <v>8</v>
      </c>
      <c r="BE12" s="1">
        <v>7.5</v>
      </c>
      <c r="BF12" s="1">
        <v>0</v>
      </c>
      <c r="BG12" s="1">
        <v>1.5</v>
      </c>
      <c r="BH12" s="1">
        <v>2.5</v>
      </c>
      <c r="BI12" s="1">
        <v>2.13</v>
      </c>
      <c r="BJ12" s="1">
        <v>8</v>
      </c>
      <c r="BK12" s="1">
        <v>6.5</v>
      </c>
      <c r="BL12" s="1">
        <v>81</v>
      </c>
      <c r="BM12" s="1">
        <v>5</v>
      </c>
      <c r="BN12" s="1">
        <v>4.5</v>
      </c>
      <c r="BO12" s="1">
        <v>90</v>
      </c>
      <c r="BP12" s="1">
        <v>2.5</v>
      </c>
      <c r="BQ12" s="1">
        <v>2.5</v>
      </c>
      <c r="BR12" s="1">
        <v>100</v>
      </c>
      <c r="BS12" s="1">
        <v>0</v>
      </c>
      <c r="BT12" s="1">
        <v>0</v>
      </c>
      <c r="BU12" s="1">
        <v>0</v>
      </c>
      <c r="BV12" s="1">
        <v>2</v>
      </c>
      <c r="BW12" s="1">
        <v>0</v>
      </c>
      <c r="BX12" s="1">
        <v>0.5</v>
      </c>
      <c r="BY12" s="1">
        <v>12</v>
      </c>
      <c r="BZ12" s="1">
        <v>2.5</v>
      </c>
      <c r="CA12" s="1">
        <v>0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3.3298899999999998</v>
      </c>
      <c r="CL12" s="1">
        <v>1</v>
      </c>
    </row>
    <row r="13" spans="1:90" x14ac:dyDescent="0.25">
      <c r="A13" s="1" t="s">
        <v>80</v>
      </c>
      <c r="B13" s="1">
        <v>5.8</v>
      </c>
      <c r="C13" s="1">
        <v>3</v>
      </c>
      <c r="D13" s="1">
        <v>90</v>
      </c>
      <c r="E13" s="1">
        <v>0.11</v>
      </c>
      <c r="F13" s="1">
        <v>0</v>
      </c>
      <c r="G13" s="1">
        <v>0.1</v>
      </c>
      <c r="H13" s="1">
        <v>0</v>
      </c>
      <c r="I13" s="1">
        <v>1.33</v>
      </c>
      <c r="J13" s="1">
        <v>0.33</v>
      </c>
      <c r="K13" s="1">
        <v>0</v>
      </c>
      <c r="L13" s="1">
        <v>1.33</v>
      </c>
      <c r="M13" s="1">
        <v>0</v>
      </c>
      <c r="N13" s="1">
        <v>0</v>
      </c>
      <c r="O13" s="1">
        <v>0.06</v>
      </c>
      <c r="P13" s="1">
        <v>0.06</v>
      </c>
      <c r="Q13" s="1">
        <v>0</v>
      </c>
      <c r="R13" s="1">
        <v>0</v>
      </c>
      <c r="S13" s="1">
        <v>0</v>
      </c>
      <c r="T13" s="1">
        <v>0</v>
      </c>
      <c r="U13" s="1">
        <v>14.33</v>
      </c>
      <c r="V13" s="1">
        <v>10.67</v>
      </c>
      <c r="W13" s="1">
        <v>74</v>
      </c>
      <c r="X13" s="1">
        <v>0.33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0.06</v>
      </c>
      <c r="AF13" s="1">
        <v>0</v>
      </c>
      <c r="AG13" s="1">
        <v>0</v>
      </c>
      <c r="AH13" s="1">
        <v>0</v>
      </c>
      <c r="AI13" s="1">
        <v>0</v>
      </c>
      <c r="AJ13" s="1">
        <v>0.33</v>
      </c>
      <c r="AK13" s="1">
        <v>9</v>
      </c>
      <c r="AL13" s="1">
        <v>13.63</v>
      </c>
      <c r="AM13" s="1">
        <v>13.4</v>
      </c>
      <c r="AN13" s="1">
        <v>0.4</v>
      </c>
      <c r="AO13" s="1">
        <v>3.3</v>
      </c>
      <c r="AP13" s="1">
        <v>9</v>
      </c>
      <c r="AQ13" s="1">
        <v>9</v>
      </c>
      <c r="AR13" s="1">
        <v>0</v>
      </c>
      <c r="AS13" s="1">
        <v>2</v>
      </c>
      <c r="AT13" s="1">
        <v>1.67</v>
      </c>
      <c r="AU13" s="1">
        <v>3</v>
      </c>
      <c r="AV13" s="1">
        <v>1.33</v>
      </c>
      <c r="AW13" s="1">
        <v>44</v>
      </c>
      <c r="AX13" s="1">
        <v>8</v>
      </c>
      <c r="AY13" s="1">
        <v>1.67</v>
      </c>
      <c r="AZ13" s="1">
        <v>0</v>
      </c>
      <c r="BA13" s="1">
        <v>1.33</v>
      </c>
      <c r="BB13" s="1">
        <v>3</v>
      </c>
      <c r="BC13" s="1">
        <v>11.33</v>
      </c>
      <c r="BD13" s="1">
        <v>7</v>
      </c>
      <c r="BE13" s="1">
        <v>4</v>
      </c>
      <c r="BF13" s="1">
        <v>1</v>
      </c>
      <c r="BG13" s="1">
        <v>1.67</v>
      </c>
      <c r="BH13" s="1">
        <v>1.67</v>
      </c>
      <c r="BI13" s="1">
        <v>1.37</v>
      </c>
      <c r="BJ13" s="1">
        <v>34.67</v>
      </c>
      <c r="BK13" s="1">
        <v>27</v>
      </c>
      <c r="BL13" s="1">
        <v>78</v>
      </c>
      <c r="BM13" s="1">
        <v>25.33</v>
      </c>
      <c r="BN13" s="1">
        <v>20</v>
      </c>
      <c r="BO13" s="1">
        <v>79</v>
      </c>
      <c r="BP13" s="1">
        <v>14.33</v>
      </c>
      <c r="BQ13" s="1">
        <v>10.67</v>
      </c>
      <c r="BR13" s="1">
        <v>74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1.33</v>
      </c>
      <c r="BY13" s="1">
        <v>56</v>
      </c>
      <c r="BZ13" s="1">
        <v>1.67</v>
      </c>
      <c r="CA13" s="1">
        <v>4.67</v>
      </c>
      <c r="CB13" s="1">
        <v>2.33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4.4932401999999971</v>
      </c>
      <c r="CL13" s="1">
        <v>1</v>
      </c>
    </row>
    <row r="14" spans="1:90" x14ac:dyDescent="0.25">
      <c r="A14" s="1" t="s">
        <v>83</v>
      </c>
      <c r="B14" s="1">
        <v>7.7</v>
      </c>
      <c r="C14" s="1">
        <v>1</v>
      </c>
      <c r="D14" s="1">
        <v>16</v>
      </c>
      <c r="E14" s="1">
        <v>0.83</v>
      </c>
      <c r="F14" s="1">
        <v>0</v>
      </c>
      <c r="G14" s="1">
        <v>0.1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0.05</v>
      </c>
      <c r="P14" s="1">
        <v>0.05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100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0.05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24</v>
      </c>
      <c r="AL14" s="1">
        <v>0.5</v>
      </c>
      <c r="AM14" s="1">
        <v>0.4</v>
      </c>
      <c r="AN14" s="1">
        <v>0.4</v>
      </c>
      <c r="AO14" s="1">
        <v>2.4</v>
      </c>
      <c r="AP14" s="1">
        <v>2</v>
      </c>
      <c r="AQ14" s="1">
        <v>2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20</v>
      </c>
      <c r="BD14" s="1">
        <v>15</v>
      </c>
      <c r="BE14" s="1">
        <v>5</v>
      </c>
      <c r="BF14" s="1">
        <v>2</v>
      </c>
      <c r="BG14" s="1">
        <v>5</v>
      </c>
      <c r="BH14" s="1">
        <v>4</v>
      </c>
      <c r="BI14" s="1">
        <v>2.71</v>
      </c>
      <c r="BJ14" s="1">
        <v>3</v>
      </c>
      <c r="BK14" s="1">
        <v>3</v>
      </c>
      <c r="BL14" s="1">
        <v>100</v>
      </c>
      <c r="BM14" s="1">
        <v>2</v>
      </c>
      <c r="BN14" s="1">
        <v>2</v>
      </c>
      <c r="BO14" s="1">
        <v>100</v>
      </c>
      <c r="BP14" s="1">
        <v>1</v>
      </c>
      <c r="BQ14" s="1">
        <v>1</v>
      </c>
      <c r="BR14" s="1">
        <v>100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7</v>
      </c>
      <c r="BZ14" s="1">
        <v>4</v>
      </c>
      <c r="CA14" s="1">
        <v>0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7.7588473999999978</v>
      </c>
      <c r="CL14" s="1">
        <v>1</v>
      </c>
    </row>
    <row r="15" spans="1:90" x14ac:dyDescent="0.25">
      <c r="A15" s="1" t="s">
        <v>85</v>
      </c>
      <c r="B15" s="1">
        <v>4.9000000000000004</v>
      </c>
      <c r="C15" s="1">
        <v>2</v>
      </c>
      <c r="D15" s="1">
        <v>46</v>
      </c>
      <c r="E15" s="1">
        <v>0.15</v>
      </c>
      <c r="F15" s="1">
        <v>0</v>
      </c>
      <c r="G15" s="1">
        <v>0.2</v>
      </c>
      <c r="H15" s="1">
        <v>0</v>
      </c>
      <c r="I15" s="1">
        <v>1</v>
      </c>
      <c r="J15" s="1">
        <v>0</v>
      </c>
      <c r="K15" s="1">
        <v>0.5</v>
      </c>
      <c r="L15" s="1">
        <v>0.5</v>
      </c>
      <c r="M15" s="1">
        <v>0.5</v>
      </c>
      <c r="N15" s="1">
        <v>0</v>
      </c>
      <c r="O15" s="1">
        <v>0.15</v>
      </c>
      <c r="P15" s="1">
        <v>0.15</v>
      </c>
      <c r="Q15" s="1">
        <v>0</v>
      </c>
      <c r="R15" s="1">
        <v>0</v>
      </c>
      <c r="S15" s="1">
        <v>0</v>
      </c>
      <c r="T15" s="1">
        <v>0</v>
      </c>
      <c r="U15" s="1">
        <v>5.5</v>
      </c>
      <c r="V15" s="1">
        <v>3</v>
      </c>
      <c r="W15" s="1">
        <v>55</v>
      </c>
      <c r="X15" s="1">
        <v>0.5</v>
      </c>
      <c r="Y15" s="1">
        <v>0</v>
      </c>
      <c r="Z15" s="1">
        <v>0</v>
      </c>
      <c r="AA15" s="1">
        <v>0</v>
      </c>
      <c r="AB15" s="1">
        <v>0</v>
      </c>
      <c r="AC15" s="1">
        <v>0.5</v>
      </c>
      <c r="AD15" s="1">
        <v>0</v>
      </c>
      <c r="AE15" s="1">
        <v>0.02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4.5</v>
      </c>
      <c r="AL15" s="1">
        <v>6.05</v>
      </c>
      <c r="AM15" s="1">
        <v>0.7</v>
      </c>
      <c r="AN15" s="1">
        <v>0.7</v>
      </c>
      <c r="AO15" s="1">
        <v>2.8</v>
      </c>
      <c r="AP15" s="1">
        <v>0</v>
      </c>
      <c r="AQ15" s="1">
        <v>0</v>
      </c>
      <c r="AR15" s="1">
        <v>0</v>
      </c>
      <c r="AS15" s="1">
        <v>1.5</v>
      </c>
      <c r="AT15" s="1">
        <v>1</v>
      </c>
      <c r="AU15" s="1">
        <v>0.5</v>
      </c>
      <c r="AV15" s="1">
        <v>0.5</v>
      </c>
      <c r="AW15" s="1">
        <v>100</v>
      </c>
      <c r="AX15" s="1">
        <v>2.5</v>
      </c>
      <c r="AY15" s="1">
        <v>0</v>
      </c>
      <c r="AZ15" s="1">
        <v>0</v>
      </c>
      <c r="BA15" s="1">
        <v>0</v>
      </c>
      <c r="BB15" s="1">
        <v>0</v>
      </c>
      <c r="BC15" s="1">
        <v>13</v>
      </c>
      <c r="BD15" s="1">
        <v>6.5</v>
      </c>
      <c r="BE15" s="1">
        <v>4</v>
      </c>
      <c r="BF15" s="1">
        <v>0.5</v>
      </c>
      <c r="BG15" s="1">
        <v>0.5</v>
      </c>
      <c r="BH15" s="1">
        <v>1.5</v>
      </c>
      <c r="BI15" s="1">
        <v>1.34</v>
      </c>
      <c r="BJ15" s="1">
        <v>9</v>
      </c>
      <c r="BK15" s="1">
        <v>6</v>
      </c>
      <c r="BL15" s="1">
        <v>67</v>
      </c>
      <c r="BM15" s="1">
        <v>9</v>
      </c>
      <c r="BN15" s="1">
        <v>5.5</v>
      </c>
      <c r="BO15" s="1">
        <v>61</v>
      </c>
      <c r="BP15" s="1">
        <v>5.5</v>
      </c>
      <c r="BQ15" s="1">
        <v>3</v>
      </c>
      <c r="BR15" s="1">
        <v>55</v>
      </c>
      <c r="BS15" s="1">
        <v>0</v>
      </c>
      <c r="BT15" s="1">
        <v>0</v>
      </c>
      <c r="BU15" s="1">
        <v>1</v>
      </c>
      <c r="BV15" s="1">
        <v>1</v>
      </c>
      <c r="BW15" s="1">
        <v>1</v>
      </c>
      <c r="BX15" s="1">
        <v>0.5</v>
      </c>
      <c r="BY15" s="1">
        <v>17</v>
      </c>
      <c r="BZ15" s="1">
        <v>1.5</v>
      </c>
      <c r="CA15" s="1">
        <v>1</v>
      </c>
      <c r="CB15" s="1">
        <v>1.5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5.6903069000000013</v>
      </c>
      <c r="CL15" s="1">
        <v>1</v>
      </c>
    </row>
    <row r="16" spans="1:90" x14ac:dyDescent="0.25">
      <c r="A16" s="1" t="s">
        <v>106</v>
      </c>
      <c r="B16" s="1">
        <v>5.4</v>
      </c>
      <c r="C16" s="1">
        <v>3</v>
      </c>
      <c r="D16" s="1">
        <v>62</v>
      </c>
      <c r="E16" s="1">
        <v>0.42</v>
      </c>
      <c r="F16" s="1">
        <v>0</v>
      </c>
      <c r="G16" s="1">
        <v>0.1</v>
      </c>
      <c r="H16" s="1">
        <v>0</v>
      </c>
      <c r="I16" s="1">
        <v>0.67</v>
      </c>
      <c r="J16" s="1">
        <v>0.33</v>
      </c>
      <c r="K16" s="1">
        <v>0.33</v>
      </c>
      <c r="L16" s="1">
        <v>0.33</v>
      </c>
      <c r="M16" s="1">
        <v>0</v>
      </c>
      <c r="N16" s="1">
        <v>0</v>
      </c>
      <c r="O16" s="1">
        <v>7.0000000000000007E-2</v>
      </c>
      <c r="P16" s="1">
        <v>7.0000000000000007E-2</v>
      </c>
      <c r="Q16" s="1">
        <v>0</v>
      </c>
      <c r="R16" s="1">
        <v>0</v>
      </c>
      <c r="S16" s="1">
        <v>0</v>
      </c>
      <c r="T16" s="1">
        <v>0</v>
      </c>
      <c r="U16" s="1">
        <v>7.33</v>
      </c>
      <c r="V16" s="1">
        <v>4.33</v>
      </c>
      <c r="W16" s="1">
        <v>59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7.0000000000000007E-2</v>
      </c>
      <c r="AF16" s="1">
        <v>0</v>
      </c>
      <c r="AG16" s="1">
        <v>0</v>
      </c>
      <c r="AH16" s="1">
        <v>0.33</v>
      </c>
      <c r="AI16" s="1">
        <v>0</v>
      </c>
      <c r="AJ16" s="1">
        <v>0.67</v>
      </c>
      <c r="AK16" s="1">
        <v>15</v>
      </c>
      <c r="AL16" s="1">
        <v>12.63</v>
      </c>
      <c r="AM16" s="1">
        <v>6.6</v>
      </c>
      <c r="AN16" s="1">
        <v>0.5</v>
      </c>
      <c r="AO16" s="1">
        <v>2.8</v>
      </c>
      <c r="AP16" s="1">
        <v>6.33</v>
      </c>
      <c r="AQ16" s="1">
        <v>6.33</v>
      </c>
      <c r="AR16" s="1">
        <v>0</v>
      </c>
      <c r="AS16" s="1">
        <v>1.33</v>
      </c>
      <c r="AT16" s="1">
        <v>0</v>
      </c>
      <c r="AU16" s="1">
        <v>0.33</v>
      </c>
      <c r="AV16" s="1">
        <v>0</v>
      </c>
      <c r="AW16" s="1">
        <v>0</v>
      </c>
      <c r="AX16" s="1">
        <v>2.67</v>
      </c>
      <c r="AY16" s="1">
        <v>0.33</v>
      </c>
      <c r="AZ16" s="1">
        <v>0</v>
      </c>
      <c r="BA16" s="1">
        <v>0.33</v>
      </c>
      <c r="BB16" s="1">
        <v>0.67</v>
      </c>
      <c r="BC16" s="1">
        <v>15.67</v>
      </c>
      <c r="BD16" s="1">
        <v>10.33</v>
      </c>
      <c r="BE16" s="1">
        <v>5.33</v>
      </c>
      <c r="BF16" s="1">
        <v>0.33</v>
      </c>
      <c r="BG16" s="1">
        <v>2.33</v>
      </c>
      <c r="BH16" s="1">
        <v>2</v>
      </c>
      <c r="BI16" s="1">
        <v>1.8</v>
      </c>
      <c r="BJ16" s="1">
        <v>20</v>
      </c>
      <c r="BK16" s="1">
        <v>15.67</v>
      </c>
      <c r="BL16" s="1">
        <v>78</v>
      </c>
      <c r="BM16" s="1">
        <v>12</v>
      </c>
      <c r="BN16" s="1">
        <v>8.67</v>
      </c>
      <c r="BO16" s="1">
        <v>72</v>
      </c>
      <c r="BP16" s="1">
        <v>7.33</v>
      </c>
      <c r="BQ16" s="1">
        <v>4.33</v>
      </c>
      <c r="BR16" s="1">
        <v>59</v>
      </c>
      <c r="BS16" s="1">
        <v>0</v>
      </c>
      <c r="BT16" s="1">
        <v>0</v>
      </c>
      <c r="BU16" s="1">
        <v>2</v>
      </c>
      <c r="BV16" s="1">
        <v>1</v>
      </c>
      <c r="BW16" s="1">
        <v>2</v>
      </c>
      <c r="BX16" s="1">
        <v>2</v>
      </c>
      <c r="BY16" s="1">
        <v>32</v>
      </c>
      <c r="BZ16" s="1">
        <v>3.67</v>
      </c>
      <c r="CA16" s="1">
        <v>2.33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5.5281725999999995</v>
      </c>
      <c r="CL16" s="1">
        <v>1</v>
      </c>
    </row>
    <row r="17" spans="1:90" x14ac:dyDescent="0.25">
      <c r="A17" s="1" t="s">
        <v>113</v>
      </c>
      <c r="B17" s="1">
        <v>4.5999999999999996</v>
      </c>
      <c r="C17" s="1">
        <v>1</v>
      </c>
      <c r="D17" s="1">
        <v>9</v>
      </c>
      <c r="E17" s="1">
        <v>0.31</v>
      </c>
      <c r="F17" s="1">
        <v>0.5</v>
      </c>
      <c r="G17" s="1">
        <v>0.6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0</v>
      </c>
      <c r="O17" s="1">
        <v>0.48</v>
      </c>
      <c r="P17" s="1">
        <v>0.48</v>
      </c>
      <c r="Q17" s="1">
        <v>1</v>
      </c>
      <c r="R17" s="1">
        <v>1</v>
      </c>
      <c r="S17" s="1">
        <v>0</v>
      </c>
      <c r="T17" s="1">
        <v>0</v>
      </c>
      <c r="U17" s="1">
        <v>1</v>
      </c>
      <c r="V17" s="1">
        <v>1</v>
      </c>
      <c r="W17" s="1">
        <v>100</v>
      </c>
      <c r="X17" s="1">
        <v>0</v>
      </c>
      <c r="Y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0.11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33</v>
      </c>
      <c r="AL17" s="1">
        <v>10.3</v>
      </c>
      <c r="AM17" s="1">
        <v>35.200000000000003</v>
      </c>
      <c r="AN17" s="1">
        <v>2.2000000000000002</v>
      </c>
      <c r="AO17" s="1">
        <v>4.9000000000000004</v>
      </c>
      <c r="AP17" s="1">
        <v>4</v>
      </c>
      <c r="AQ17" s="1">
        <v>28</v>
      </c>
      <c r="AR17" s="1">
        <v>2</v>
      </c>
      <c r="AS17" s="1">
        <v>7</v>
      </c>
      <c r="AT17" s="1">
        <v>1</v>
      </c>
      <c r="AU17" s="1">
        <v>0</v>
      </c>
      <c r="AV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16</v>
      </c>
      <c r="BD17" s="1">
        <v>10</v>
      </c>
      <c r="BE17" s="1">
        <v>6</v>
      </c>
      <c r="BF17" s="1">
        <v>0</v>
      </c>
      <c r="BG17" s="1">
        <v>3</v>
      </c>
      <c r="BH17" s="1">
        <v>4</v>
      </c>
      <c r="BI17" s="1">
        <v>2.9</v>
      </c>
      <c r="BJ17" s="1">
        <v>1</v>
      </c>
      <c r="BK17" s="1">
        <v>1</v>
      </c>
      <c r="BL17" s="1">
        <v>100</v>
      </c>
      <c r="BM17" s="1">
        <v>1</v>
      </c>
      <c r="BN17" s="1">
        <v>1</v>
      </c>
      <c r="BO17" s="1">
        <v>100</v>
      </c>
      <c r="BP17" s="1">
        <v>1</v>
      </c>
      <c r="BQ17" s="1">
        <v>1</v>
      </c>
      <c r="BR17" s="1">
        <v>100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0</v>
      </c>
      <c r="BY17" s="1">
        <v>3</v>
      </c>
      <c r="BZ17" s="1">
        <v>1</v>
      </c>
      <c r="CA17" s="1">
        <v>0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3.3680560999999987</v>
      </c>
      <c r="CL17" s="1">
        <v>1</v>
      </c>
    </row>
    <row r="18" spans="1:90" x14ac:dyDescent="0.25">
      <c r="A18" s="1" t="s">
        <v>96</v>
      </c>
      <c r="B18" s="1">
        <v>6.1</v>
      </c>
      <c r="C18" s="1">
        <v>3</v>
      </c>
      <c r="D18" s="1">
        <v>34.67</v>
      </c>
      <c r="E18" s="1">
        <v>0.37</v>
      </c>
      <c r="F18" s="1">
        <v>0</v>
      </c>
      <c r="G18" s="1">
        <v>0.4</v>
      </c>
      <c r="H18" s="1">
        <v>0</v>
      </c>
      <c r="I18" s="1">
        <v>2</v>
      </c>
      <c r="J18" s="1">
        <v>0.67</v>
      </c>
      <c r="K18" s="1">
        <v>1.67</v>
      </c>
      <c r="L18" s="1">
        <v>0.33</v>
      </c>
      <c r="M18" s="1">
        <v>0.67</v>
      </c>
      <c r="N18" s="1">
        <v>1</v>
      </c>
      <c r="O18" s="1">
        <v>0.34</v>
      </c>
      <c r="P18" s="1">
        <v>0.34</v>
      </c>
      <c r="Q18" s="1">
        <v>0</v>
      </c>
      <c r="R18" s="1">
        <v>0</v>
      </c>
      <c r="S18" s="1">
        <v>0</v>
      </c>
      <c r="T18" s="1">
        <v>0</v>
      </c>
      <c r="U18" s="1">
        <v>5.33</v>
      </c>
      <c r="V18" s="1">
        <v>1</v>
      </c>
      <c r="W18" s="1">
        <v>19</v>
      </c>
      <c r="X18" s="1">
        <v>0</v>
      </c>
      <c r="Y18" s="1">
        <v>0</v>
      </c>
      <c r="AA18" s="1">
        <v>0</v>
      </c>
      <c r="AB18" s="1">
        <v>0</v>
      </c>
      <c r="AC18" s="1">
        <v>0.33</v>
      </c>
      <c r="AD18" s="1">
        <v>0</v>
      </c>
      <c r="AE18" s="1">
        <v>0.09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33.33</v>
      </c>
      <c r="AL18" s="1">
        <v>4.07</v>
      </c>
      <c r="AM18" s="1">
        <v>3</v>
      </c>
      <c r="AN18" s="1">
        <v>1.6</v>
      </c>
      <c r="AO18" s="1">
        <v>3.8</v>
      </c>
      <c r="AP18" s="1">
        <v>2.33</v>
      </c>
      <c r="AQ18" s="1">
        <v>2.33</v>
      </c>
      <c r="AR18" s="1">
        <v>0</v>
      </c>
      <c r="AS18" s="1">
        <v>1.33</v>
      </c>
      <c r="AT18" s="1">
        <v>0.33</v>
      </c>
      <c r="AU18" s="1">
        <v>0</v>
      </c>
      <c r="AV18" s="1">
        <v>0</v>
      </c>
      <c r="AX18" s="1">
        <v>0.67</v>
      </c>
      <c r="AY18" s="1">
        <v>1</v>
      </c>
      <c r="AZ18" s="1">
        <v>0</v>
      </c>
      <c r="BA18" s="1">
        <v>0</v>
      </c>
      <c r="BB18" s="1">
        <v>1</v>
      </c>
      <c r="BC18" s="1">
        <v>14.33</v>
      </c>
      <c r="BD18" s="1">
        <v>7</v>
      </c>
      <c r="BE18" s="1">
        <v>4</v>
      </c>
      <c r="BF18" s="1">
        <v>0.33</v>
      </c>
      <c r="BG18" s="1">
        <v>1</v>
      </c>
      <c r="BH18" s="1">
        <v>1</v>
      </c>
      <c r="BI18" s="1">
        <v>1.28</v>
      </c>
      <c r="BJ18" s="1">
        <v>11</v>
      </c>
      <c r="BK18" s="1">
        <v>5</v>
      </c>
      <c r="BL18" s="1">
        <v>45</v>
      </c>
      <c r="BM18" s="1">
        <v>8.67</v>
      </c>
      <c r="BN18" s="1">
        <v>3</v>
      </c>
      <c r="BO18" s="1">
        <v>35</v>
      </c>
      <c r="BP18" s="1">
        <v>5.33</v>
      </c>
      <c r="BQ18" s="1">
        <v>1</v>
      </c>
      <c r="BR18" s="1">
        <v>19</v>
      </c>
      <c r="BS18" s="1">
        <v>0</v>
      </c>
      <c r="BT18" s="1">
        <v>0</v>
      </c>
      <c r="BU18" s="1">
        <v>1</v>
      </c>
      <c r="BV18" s="1">
        <v>2</v>
      </c>
      <c r="BW18" s="1">
        <v>1</v>
      </c>
      <c r="BX18" s="1">
        <v>0.33</v>
      </c>
      <c r="BY18" s="1">
        <v>17.670000000000002</v>
      </c>
      <c r="BZ18" s="1">
        <v>2.67</v>
      </c>
      <c r="CA18" s="1">
        <v>0.67</v>
      </c>
      <c r="CB18" s="1">
        <v>0.33</v>
      </c>
      <c r="CC18" s="1">
        <v>0.33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4.8592978999999996</v>
      </c>
      <c r="CL18" s="1">
        <v>1</v>
      </c>
    </row>
  </sheetData>
  <sortState xmlns:xlrd2="http://schemas.microsoft.com/office/spreadsheetml/2017/richdata2" ref="A2:CL18">
    <sortCondition descending="1" ref="CL2:CL18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04C2-B7D8-4DC7-8970-F435B3BC2584}">
  <dimension ref="A1:CL1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79</v>
      </c>
      <c r="B2" s="1">
        <v>12.3</v>
      </c>
      <c r="C2" s="1">
        <v>1</v>
      </c>
      <c r="D2" s="1">
        <v>90</v>
      </c>
      <c r="E2" s="1">
        <v>0.2</v>
      </c>
      <c r="F2" s="1">
        <v>0</v>
      </c>
      <c r="G2" s="1">
        <v>0.4</v>
      </c>
      <c r="H2" s="1">
        <v>0</v>
      </c>
      <c r="I2" s="1">
        <v>5</v>
      </c>
      <c r="J2" s="1">
        <v>2</v>
      </c>
      <c r="K2" s="1">
        <v>2</v>
      </c>
      <c r="L2" s="1">
        <v>3</v>
      </c>
      <c r="M2" s="1">
        <v>0</v>
      </c>
      <c r="N2" s="1">
        <v>0</v>
      </c>
      <c r="O2" s="1">
        <v>0.31</v>
      </c>
      <c r="P2" s="1">
        <v>0.31</v>
      </c>
      <c r="Q2" s="1">
        <v>0</v>
      </c>
      <c r="R2" s="1">
        <v>0</v>
      </c>
      <c r="S2" s="1">
        <v>0</v>
      </c>
      <c r="T2" s="1">
        <v>0</v>
      </c>
      <c r="U2" s="1">
        <v>9</v>
      </c>
      <c r="V2" s="1">
        <v>4</v>
      </c>
      <c r="W2" s="1">
        <v>44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0.06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27</v>
      </c>
      <c r="AL2" s="1">
        <v>2.8</v>
      </c>
      <c r="AM2" s="1">
        <v>7.4</v>
      </c>
      <c r="AN2" s="1">
        <v>1.4</v>
      </c>
      <c r="AO2" s="1">
        <v>3.9</v>
      </c>
      <c r="AP2" s="1">
        <v>-1</v>
      </c>
      <c r="AQ2" s="1">
        <v>-1</v>
      </c>
      <c r="AR2" s="1">
        <v>0</v>
      </c>
      <c r="AS2" s="1">
        <v>2</v>
      </c>
      <c r="AT2" s="1">
        <v>0</v>
      </c>
      <c r="AU2" s="1">
        <v>0</v>
      </c>
      <c r="AV2" s="1">
        <v>0</v>
      </c>
      <c r="AX2" s="1">
        <v>2</v>
      </c>
      <c r="AY2" s="1">
        <v>2</v>
      </c>
      <c r="AZ2" s="1">
        <v>1</v>
      </c>
      <c r="BA2" s="1">
        <v>0</v>
      </c>
      <c r="BB2" s="1">
        <v>3</v>
      </c>
      <c r="BC2" s="1">
        <v>10</v>
      </c>
      <c r="BD2" s="1">
        <v>7</v>
      </c>
      <c r="BE2" s="1">
        <v>1</v>
      </c>
      <c r="BF2" s="1">
        <v>2</v>
      </c>
      <c r="BG2" s="1">
        <v>1</v>
      </c>
      <c r="BH2" s="1">
        <v>1</v>
      </c>
      <c r="BI2" s="1">
        <v>0.64</v>
      </c>
      <c r="BJ2" s="1">
        <v>20</v>
      </c>
      <c r="BK2" s="1">
        <v>11</v>
      </c>
      <c r="BL2" s="1">
        <v>55</v>
      </c>
      <c r="BM2" s="1">
        <v>19</v>
      </c>
      <c r="BN2" s="1">
        <v>10</v>
      </c>
      <c r="BO2" s="1">
        <v>53</v>
      </c>
      <c r="BP2" s="1">
        <v>9</v>
      </c>
      <c r="BQ2" s="1">
        <v>4</v>
      </c>
      <c r="BR2" s="1">
        <v>44</v>
      </c>
      <c r="BS2" s="1">
        <v>0</v>
      </c>
      <c r="BT2" s="1">
        <v>0</v>
      </c>
      <c r="BU2" s="1">
        <v>1</v>
      </c>
      <c r="BV2" s="1">
        <v>0</v>
      </c>
      <c r="BW2" s="1">
        <v>0</v>
      </c>
      <c r="BX2" s="1">
        <v>2</v>
      </c>
      <c r="BY2" s="1">
        <v>41</v>
      </c>
      <c r="BZ2" s="1">
        <v>4</v>
      </c>
      <c r="CA2" s="1">
        <v>3</v>
      </c>
      <c r="CB2" s="1">
        <v>2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10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8.1814703999999985</v>
      </c>
      <c r="CL2" s="1">
        <v>6</v>
      </c>
    </row>
    <row r="3" spans="1:90" x14ac:dyDescent="0.25">
      <c r="A3" s="1" t="s">
        <v>77</v>
      </c>
      <c r="B3" s="1">
        <v>8.4</v>
      </c>
      <c r="C3" s="1">
        <v>3</v>
      </c>
      <c r="D3" s="1">
        <v>85.67</v>
      </c>
      <c r="E3" s="1">
        <v>0.39</v>
      </c>
      <c r="F3" s="1">
        <v>0.33</v>
      </c>
      <c r="G3" s="1">
        <v>0.7</v>
      </c>
      <c r="H3" s="1">
        <v>2</v>
      </c>
      <c r="I3" s="1">
        <v>1.33</v>
      </c>
      <c r="J3" s="1">
        <v>1.33</v>
      </c>
      <c r="K3" s="1">
        <v>1</v>
      </c>
      <c r="L3" s="1">
        <v>0.33</v>
      </c>
      <c r="M3" s="1">
        <v>0.67</v>
      </c>
      <c r="N3" s="1">
        <v>0</v>
      </c>
      <c r="O3" s="1">
        <v>0.26</v>
      </c>
      <c r="P3" s="1">
        <v>0.51</v>
      </c>
      <c r="Q3" s="1">
        <v>0.33</v>
      </c>
      <c r="R3" s="1">
        <v>0.33</v>
      </c>
      <c r="S3" s="1">
        <v>0</v>
      </c>
      <c r="T3" s="1">
        <v>0</v>
      </c>
      <c r="U3" s="1">
        <v>9.67</v>
      </c>
      <c r="V3" s="1">
        <v>7.33</v>
      </c>
      <c r="W3" s="1">
        <v>76</v>
      </c>
      <c r="X3" s="1">
        <v>0.33</v>
      </c>
      <c r="Y3" s="1">
        <v>0.33</v>
      </c>
      <c r="Z3" s="1">
        <v>100</v>
      </c>
      <c r="AA3" s="1">
        <v>0</v>
      </c>
      <c r="AB3" s="1">
        <v>0</v>
      </c>
      <c r="AC3" s="1">
        <v>1</v>
      </c>
      <c r="AD3" s="1">
        <v>0.33</v>
      </c>
      <c r="AE3" s="1">
        <v>0.22</v>
      </c>
      <c r="AF3" s="1">
        <v>0.33</v>
      </c>
      <c r="AG3" s="1">
        <v>0</v>
      </c>
      <c r="AH3" s="1">
        <v>0</v>
      </c>
      <c r="AI3" s="1">
        <v>0</v>
      </c>
      <c r="AJ3" s="1">
        <v>0.67</v>
      </c>
      <c r="AK3" s="1">
        <v>29.33</v>
      </c>
      <c r="AL3" s="1">
        <v>15.23</v>
      </c>
      <c r="AM3" s="1">
        <v>27.6</v>
      </c>
      <c r="AN3" s="1">
        <v>2.7</v>
      </c>
      <c r="AO3" s="1">
        <v>5.7</v>
      </c>
      <c r="AP3" s="1">
        <v>4.67</v>
      </c>
      <c r="AQ3" s="1">
        <v>15.67</v>
      </c>
      <c r="AR3" s="1">
        <v>0.33</v>
      </c>
      <c r="AS3" s="1">
        <v>4</v>
      </c>
      <c r="AT3" s="1">
        <v>0.33</v>
      </c>
      <c r="AU3" s="1">
        <v>2.67</v>
      </c>
      <c r="AV3" s="1">
        <v>0.33</v>
      </c>
      <c r="AW3" s="1">
        <v>12</v>
      </c>
      <c r="AX3" s="1">
        <v>2.33</v>
      </c>
      <c r="AY3" s="1">
        <v>0</v>
      </c>
      <c r="AZ3" s="1">
        <v>0.33</v>
      </c>
      <c r="BA3" s="1">
        <v>0</v>
      </c>
      <c r="BB3" s="1">
        <v>0.33</v>
      </c>
      <c r="BC3" s="1">
        <v>9.67</v>
      </c>
      <c r="BD3" s="1">
        <v>4.33</v>
      </c>
      <c r="BE3" s="1">
        <v>4</v>
      </c>
      <c r="BF3" s="1">
        <v>0.67</v>
      </c>
      <c r="BG3" s="1">
        <v>1</v>
      </c>
      <c r="BH3" s="1">
        <v>0.67</v>
      </c>
      <c r="BI3" s="1">
        <v>0.88</v>
      </c>
      <c r="BJ3" s="1">
        <v>19.329999999999998</v>
      </c>
      <c r="BK3" s="1">
        <v>15</v>
      </c>
      <c r="BL3" s="1">
        <v>78</v>
      </c>
      <c r="BM3" s="1">
        <v>15</v>
      </c>
      <c r="BN3" s="1">
        <v>11.67</v>
      </c>
      <c r="BO3" s="1">
        <v>78</v>
      </c>
      <c r="BP3" s="1">
        <v>9.67</v>
      </c>
      <c r="BQ3" s="1">
        <v>7.33</v>
      </c>
      <c r="BR3" s="1">
        <v>76</v>
      </c>
      <c r="BS3" s="1">
        <v>0.33</v>
      </c>
      <c r="BT3" s="1">
        <v>0.33</v>
      </c>
      <c r="BU3" s="1">
        <v>3</v>
      </c>
      <c r="BV3" s="1">
        <v>0</v>
      </c>
      <c r="BW3" s="1">
        <v>3</v>
      </c>
      <c r="BX3" s="1">
        <v>1.33</v>
      </c>
      <c r="BY3" s="1">
        <v>34</v>
      </c>
      <c r="BZ3" s="1">
        <v>6</v>
      </c>
      <c r="CA3" s="1">
        <v>1</v>
      </c>
      <c r="CB3" s="1">
        <v>0.33</v>
      </c>
      <c r="CC3" s="1">
        <v>1</v>
      </c>
      <c r="CD3" s="1">
        <v>0.33</v>
      </c>
      <c r="CE3" s="1">
        <v>0</v>
      </c>
      <c r="CF3" s="1">
        <v>0</v>
      </c>
      <c r="CG3" s="1">
        <v>0</v>
      </c>
      <c r="CH3" s="1">
        <v>0</v>
      </c>
      <c r="CI3" s="1">
        <v>0.33</v>
      </c>
      <c r="CJ3" s="1">
        <v>0</v>
      </c>
      <c r="CK3" s="1">
        <f t="shared" si="0"/>
        <v>4.9530935000000005</v>
      </c>
      <c r="CL3" s="1">
        <v>5</v>
      </c>
    </row>
    <row r="4" spans="1:90" x14ac:dyDescent="0.25">
      <c r="A4" s="1" t="s">
        <v>82</v>
      </c>
      <c r="B4" s="1">
        <v>8.5</v>
      </c>
      <c r="C4" s="1">
        <v>2</v>
      </c>
      <c r="D4" s="1">
        <v>52.5</v>
      </c>
      <c r="E4" s="1">
        <v>0.06</v>
      </c>
      <c r="F4" s="1">
        <v>0</v>
      </c>
      <c r="G4" s="1">
        <v>0.2</v>
      </c>
      <c r="H4" s="1">
        <v>0</v>
      </c>
      <c r="I4" s="1">
        <v>1.5</v>
      </c>
      <c r="J4" s="1">
        <v>0.5</v>
      </c>
      <c r="K4" s="1">
        <v>1.5</v>
      </c>
      <c r="L4" s="1">
        <v>0</v>
      </c>
      <c r="M4" s="1">
        <v>0</v>
      </c>
      <c r="N4" s="1">
        <v>0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11</v>
      </c>
      <c r="V4" s="1">
        <v>10.5</v>
      </c>
      <c r="W4" s="1">
        <v>95</v>
      </c>
      <c r="X4" s="1">
        <v>0.5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0.1</v>
      </c>
      <c r="AF4" s="1">
        <v>0</v>
      </c>
      <c r="AG4" s="1">
        <v>0</v>
      </c>
      <c r="AH4" s="1">
        <v>0</v>
      </c>
      <c r="AI4" s="1">
        <v>0</v>
      </c>
      <c r="AJ4" s="1">
        <v>0.5</v>
      </c>
      <c r="AK4" s="1">
        <v>29</v>
      </c>
      <c r="AL4" s="1">
        <v>14.55</v>
      </c>
      <c r="AM4" s="1">
        <v>2.1</v>
      </c>
      <c r="AN4" s="1">
        <v>0.8</v>
      </c>
      <c r="AO4" s="1">
        <v>2.7</v>
      </c>
      <c r="AP4" s="1">
        <v>2</v>
      </c>
      <c r="AQ4" s="1">
        <v>2</v>
      </c>
      <c r="AR4" s="1">
        <v>0</v>
      </c>
      <c r="AS4" s="1">
        <v>1.5</v>
      </c>
      <c r="AT4" s="1">
        <v>0</v>
      </c>
      <c r="AU4" s="1">
        <v>0</v>
      </c>
      <c r="AV4" s="1">
        <v>0</v>
      </c>
      <c r="AX4" s="1">
        <v>1.5</v>
      </c>
      <c r="AY4" s="1">
        <v>0</v>
      </c>
      <c r="AZ4" s="1">
        <v>0</v>
      </c>
      <c r="BA4" s="1">
        <v>0</v>
      </c>
      <c r="BB4" s="1">
        <v>0</v>
      </c>
      <c r="BC4" s="1">
        <v>6.5</v>
      </c>
      <c r="BD4" s="1">
        <v>4</v>
      </c>
      <c r="BE4" s="1">
        <v>2.5</v>
      </c>
      <c r="BF4" s="1">
        <v>0.5</v>
      </c>
      <c r="BG4" s="1">
        <v>1.5</v>
      </c>
      <c r="BH4" s="1">
        <v>0.5</v>
      </c>
      <c r="BI4" s="1">
        <v>0.62</v>
      </c>
      <c r="BJ4" s="1">
        <v>17</v>
      </c>
      <c r="BK4" s="1">
        <v>16</v>
      </c>
      <c r="BL4" s="1">
        <v>94</v>
      </c>
      <c r="BM4" s="1">
        <v>14.5</v>
      </c>
      <c r="BN4" s="1">
        <v>13.5</v>
      </c>
      <c r="BO4" s="1">
        <v>93</v>
      </c>
      <c r="BP4" s="1">
        <v>11</v>
      </c>
      <c r="BQ4" s="1">
        <v>10.5</v>
      </c>
      <c r="BR4" s="1">
        <v>95</v>
      </c>
      <c r="BS4" s="1">
        <v>0</v>
      </c>
      <c r="BT4" s="1">
        <v>0</v>
      </c>
      <c r="BU4" s="1">
        <v>1</v>
      </c>
      <c r="BV4" s="1">
        <v>1</v>
      </c>
      <c r="BW4" s="1">
        <v>0</v>
      </c>
      <c r="BX4" s="1">
        <v>1</v>
      </c>
      <c r="BY4" s="1">
        <v>28</v>
      </c>
      <c r="BZ4" s="1">
        <v>5.5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4.5135298000000006</v>
      </c>
      <c r="CL4" s="1">
        <v>5</v>
      </c>
    </row>
    <row r="5" spans="1:90" x14ac:dyDescent="0.25">
      <c r="A5" s="1" t="s">
        <v>113</v>
      </c>
      <c r="B5" s="1">
        <v>4.5999999999999996</v>
      </c>
      <c r="C5" s="1">
        <v>2</v>
      </c>
      <c r="D5" s="1">
        <v>27</v>
      </c>
      <c r="E5" s="1">
        <v>0.24</v>
      </c>
      <c r="F5" s="1">
        <v>0.5</v>
      </c>
      <c r="G5" s="1">
        <v>0.3</v>
      </c>
      <c r="H5" s="1">
        <v>1</v>
      </c>
      <c r="I5" s="1">
        <v>0.5</v>
      </c>
      <c r="J5" s="1">
        <v>0.5</v>
      </c>
      <c r="K5" s="1">
        <v>0.5</v>
      </c>
      <c r="L5" s="1">
        <v>0</v>
      </c>
      <c r="M5" s="1">
        <v>0.5</v>
      </c>
      <c r="N5" s="1">
        <v>0</v>
      </c>
      <c r="O5" s="1">
        <v>0.24</v>
      </c>
      <c r="P5" s="1">
        <v>0.24</v>
      </c>
      <c r="Q5" s="1">
        <v>0.5</v>
      </c>
      <c r="R5" s="1">
        <v>0.5</v>
      </c>
      <c r="S5" s="1">
        <v>0</v>
      </c>
      <c r="T5" s="1">
        <v>0</v>
      </c>
      <c r="U5" s="1">
        <v>1.5</v>
      </c>
      <c r="V5" s="1">
        <v>1.5</v>
      </c>
      <c r="W5" s="1">
        <v>100</v>
      </c>
      <c r="X5" s="1">
        <v>0</v>
      </c>
      <c r="Y5" s="1">
        <v>0</v>
      </c>
      <c r="AA5" s="1">
        <v>0</v>
      </c>
      <c r="AB5" s="1">
        <v>0</v>
      </c>
      <c r="AC5" s="1">
        <v>0.5</v>
      </c>
      <c r="AD5" s="1">
        <v>0</v>
      </c>
      <c r="AE5" s="1">
        <v>0.06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16.5</v>
      </c>
      <c r="AL5" s="1">
        <v>5.85</v>
      </c>
      <c r="AM5" s="1">
        <v>19.3</v>
      </c>
      <c r="AN5" s="1">
        <v>1.1000000000000001</v>
      </c>
      <c r="AO5" s="1">
        <v>3.7</v>
      </c>
      <c r="AP5" s="1">
        <v>4.5</v>
      </c>
      <c r="AQ5" s="1">
        <v>16.5</v>
      </c>
      <c r="AR5" s="1">
        <v>1</v>
      </c>
      <c r="AS5" s="1">
        <v>4</v>
      </c>
      <c r="AT5" s="1">
        <v>2.5</v>
      </c>
      <c r="AU5" s="1">
        <v>0.5</v>
      </c>
      <c r="AV5" s="1">
        <v>0.5</v>
      </c>
      <c r="AW5" s="1">
        <v>100</v>
      </c>
      <c r="AX5" s="1">
        <v>1.5</v>
      </c>
      <c r="AY5" s="1">
        <v>0</v>
      </c>
      <c r="AZ5" s="1">
        <v>0</v>
      </c>
      <c r="BA5" s="1">
        <v>0</v>
      </c>
      <c r="BB5" s="1">
        <v>0</v>
      </c>
      <c r="BC5" s="1">
        <v>23.5</v>
      </c>
      <c r="BD5" s="1">
        <v>13.5</v>
      </c>
      <c r="BE5" s="1">
        <v>10.5</v>
      </c>
      <c r="BF5" s="1">
        <v>2</v>
      </c>
      <c r="BG5" s="1">
        <v>3</v>
      </c>
      <c r="BH5" s="1">
        <v>4</v>
      </c>
      <c r="BI5" s="1">
        <v>3.36</v>
      </c>
      <c r="BJ5" s="1">
        <v>5</v>
      </c>
      <c r="BK5" s="1">
        <v>4.5</v>
      </c>
      <c r="BL5" s="1">
        <v>90</v>
      </c>
      <c r="BM5" s="1">
        <v>2.5</v>
      </c>
      <c r="BN5" s="1">
        <v>2</v>
      </c>
      <c r="BO5" s="1">
        <v>80</v>
      </c>
      <c r="BP5" s="1">
        <v>1.5</v>
      </c>
      <c r="BQ5" s="1">
        <v>1.5</v>
      </c>
      <c r="BR5" s="1">
        <v>100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0.5</v>
      </c>
      <c r="BY5" s="1">
        <v>10.5</v>
      </c>
      <c r="BZ5" s="1">
        <v>0.5</v>
      </c>
      <c r="CA5" s="1">
        <v>0.5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2.830385999999999</v>
      </c>
      <c r="CL5" s="1">
        <v>4</v>
      </c>
    </row>
    <row r="6" spans="1:90" x14ac:dyDescent="0.25">
      <c r="A6" s="1" t="s">
        <v>60</v>
      </c>
      <c r="B6" s="1">
        <v>7.2</v>
      </c>
      <c r="C6" s="1">
        <v>3</v>
      </c>
      <c r="D6" s="1">
        <v>63.67</v>
      </c>
      <c r="E6" s="1">
        <v>0.26</v>
      </c>
      <c r="F6" s="1">
        <v>0.5</v>
      </c>
      <c r="G6" s="1">
        <v>0.2</v>
      </c>
      <c r="H6" s="1">
        <v>1</v>
      </c>
      <c r="I6" s="1">
        <v>1</v>
      </c>
      <c r="J6" s="1">
        <v>0.33</v>
      </c>
      <c r="K6" s="1">
        <v>1</v>
      </c>
      <c r="L6" s="1">
        <v>0</v>
      </c>
      <c r="M6" s="1">
        <v>0.33</v>
      </c>
      <c r="N6" s="1">
        <v>0</v>
      </c>
      <c r="O6" s="1">
        <v>0.18</v>
      </c>
      <c r="P6" s="1">
        <v>0.18</v>
      </c>
      <c r="Q6" s="1">
        <v>0.33</v>
      </c>
      <c r="R6" s="1">
        <v>0.33</v>
      </c>
      <c r="S6" s="1">
        <v>0</v>
      </c>
      <c r="T6" s="1">
        <v>0</v>
      </c>
      <c r="U6" s="1">
        <v>2.33</v>
      </c>
      <c r="V6" s="1">
        <v>1</v>
      </c>
      <c r="W6" s="1">
        <v>43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0.06</v>
      </c>
      <c r="AF6" s="1">
        <v>0</v>
      </c>
      <c r="AG6" s="1">
        <v>0</v>
      </c>
      <c r="AH6" s="1">
        <v>0</v>
      </c>
      <c r="AI6" s="1">
        <v>0</v>
      </c>
      <c r="AJ6" s="1">
        <v>0.33</v>
      </c>
      <c r="AK6" s="1">
        <v>22.33</v>
      </c>
      <c r="AL6" s="1">
        <v>4.7699999999999996</v>
      </c>
      <c r="AM6" s="1">
        <v>16.87</v>
      </c>
      <c r="AN6" s="1">
        <v>0.9</v>
      </c>
      <c r="AO6" s="1">
        <v>3.6</v>
      </c>
      <c r="AP6" s="1">
        <v>6.67</v>
      </c>
      <c r="AQ6" s="1">
        <v>14.67</v>
      </c>
      <c r="AR6" s="1">
        <v>1</v>
      </c>
      <c r="AS6" s="1">
        <v>4</v>
      </c>
      <c r="AT6" s="1">
        <v>1.67</v>
      </c>
      <c r="AU6" s="1">
        <v>0.67</v>
      </c>
      <c r="AV6" s="1">
        <v>0.67</v>
      </c>
      <c r="AW6" s="1">
        <v>100</v>
      </c>
      <c r="AX6" s="1">
        <v>2</v>
      </c>
      <c r="AY6" s="1">
        <v>1.67</v>
      </c>
      <c r="AZ6" s="1">
        <v>0.33</v>
      </c>
      <c r="BA6" s="1">
        <v>0</v>
      </c>
      <c r="BB6" s="1">
        <v>2</v>
      </c>
      <c r="BC6" s="1">
        <v>13.67</v>
      </c>
      <c r="BD6" s="1">
        <v>9</v>
      </c>
      <c r="BE6" s="1">
        <v>4.67</v>
      </c>
      <c r="BF6" s="1">
        <v>0.67</v>
      </c>
      <c r="BG6" s="1">
        <v>2.33</v>
      </c>
      <c r="BH6" s="1">
        <v>2.67</v>
      </c>
      <c r="BI6" s="1">
        <v>1.83</v>
      </c>
      <c r="BJ6" s="1">
        <v>7.33</v>
      </c>
      <c r="BK6" s="1">
        <v>4.67</v>
      </c>
      <c r="BL6" s="1">
        <v>64</v>
      </c>
      <c r="BM6" s="1">
        <v>5</v>
      </c>
      <c r="BN6" s="1">
        <v>2.33</v>
      </c>
      <c r="BO6" s="1">
        <v>47</v>
      </c>
      <c r="BP6" s="1">
        <v>2.33</v>
      </c>
      <c r="BQ6" s="1">
        <v>1</v>
      </c>
      <c r="BR6" s="1">
        <v>43</v>
      </c>
      <c r="BS6" s="1">
        <v>0.33</v>
      </c>
      <c r="BT6" s="1">
        <v>0.33</v>
      </c>
      <c r="BU6" s="1">
        <v>2</v>
      </c>
      <c r="BV6" s="1">
        <v>1</v>
      </c>
      <c r="BW6" s="1">
        <v>0</v>
      </c>
      <c r="BX6" s="1">
        <v>0.33</v>
      </c>
      <c r="BY6" s="1">
        <v>20.329999999999998</v>
      </c>
      <c r="BZ6" s="1">
        <v>3</v>
      </c>
      <c r="CA6" s="1">
        <v>0.67</v>
      </c>
      <c r="CB6" s="1">
        <v>0.33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3.988640199999999</v>
      </c>
      <c r="CL6" s="1">
        <v>2</v>
      </c>
    </row>
    <row r="7" spans="1:90" x14ac:dyDescent="0.25">
      <c r="A7" s="1" t="s">
        <v>80</v>
      </c>
      <c r="B7" s="1">
        <v>5.8</v>
      </c>
      <c r="C7" s="1">
        <v>3</v>
      </c>
      <c r="D7" s="1">
        <v>90</v>
      </c>
      <c r="E7" s="1">
        <v>0.12</v>
      </c>
      <c r="F7" s="1">
        <v>0</v>
      </c>
      <c r="G7" s="1">
        <v>0.1</v>
      </c>
      <c r="H7" s="1">
        <v>0</v>
      </c>
      <c r="I7" s="1">
        <v>0.67</v>
      </c>
      <c r="J7" s="1">
        <v>0.33</v>
      </c>
      <c r="K7" s="1">
        <v>0</v>
      </c>
      <c r="L7" s="1">
        <v>0.67</v>
      </c>
      <c r="M7" s="1">
        <v>0</v>
      </c>
      <c r="N7" s="1">
        <v>0</v>
      </c>
      <c r="O7" s="1">
        <v>0.06</v>
      </c>
      <c r="P7" s="1">
        <v>0.06</v>
      </c>
      <c r="Q7" s="1">
        <v>0</v>
      </c>
      <c r="R7" s="1">
        <v>0</v>
      </c>
      <c r="S7" s="1">
        <v>0</v>
      </c>
      <c r="T7" s="1">
        <v>0</v>
      </c>
      <c r="U7" s="1">
        <v>11.33</v>
      </c>
      <c r="V7" s="1">
        <v>9</v>
      </c>
      <c r="W7" s="1">
        <v>79</v>
      </c>
      <c r="X7" s="1">
        <v>0.33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0.05</v>
      </c>
      <c r="AF7" s="1">
        <v>0</v>
      </c>
      <c r="AG7" s="1">
        <v>0</v>
      </c>
      <c r="AH7" s="1">
        <v>0.33</v>
      </c>
      <c r="AI7" s="1">
        <v>0</v>
      </c>
      <c r="AJ7" s="1">
        <v>0.33</v>
      </c>
      <c r="AK7" s="1">
        <v>7.67</v>
      </c>
      <c r="AL7" s="1">
        <v>13.13</v>
      </c>
      <c r="AM7" s="1">
        <v>20.6</v>
      </c>
      <c r="AN7" s="1">
        <v>0.4</v>
      </c>
      <c r="AO7" s="1">
        <v>3.2</v>
      </c>
      <c r="AP7" s="1">
        <v>12</v>
      </c>
      <c r="AQ7" s="1">
        <v>12</v>
      </c>
      <c r="AR7" s="1">
        <v>0</v>
      </c>
      <c r="AS7" s="1">
        <v>1.67</v>
      </c>
      <c r="AT7" s="1">
        <v>2.33</v>
      </c>
      <c r="AU7" s="1">
        <v>4</v>
      </c>
      <c r="AV7" s="1">
        <v>2.33</v>
      </c>
      <c r="AW7" s="1">
        <v>58</v>
      </c>
      <c r="AX7" s="1">
        <v>7.33</v>
      </c>
      <c r="AY7" s="1">
        <v>3.33</v>
      </c>
      <c r="AZ7" s="1">
        <v>0.33</v>
      </c>
      <c r="BA7" s="1">
        <v>1</v>
      </c>
      <c r="BB7" s="1">
        <v>4.67</v>
      </c>
      <c r="BC7" s="1">
        <v>13.67</v>
      </c>
      <c r="BD7" s="1">
        <v>9</v>
      </c>
      <c r="BE7" s="1">
        <v>4.67</v>
      </c>
      <c r="BF7" s="1">
        <v>0.67</v>
      </c>
      <c r="BG7" s="1">
        <v>2.33</v>
      </c>
      <c r="BH7" s="1">
        <v>2.67</v>
      </c>
      <c r="BI7" s="1">
        <v>1.83</v>
      </c>
      <c r="BJ7" s="1">
        <v>33</v>
      </c>
      <c r="BK7" s="1">
        <v>25.33</v>
      </c>
      <c r="BL7" s="1">
        <v>77</v>
      </c>
      <c r="BM7" s="1">
        <v>21.67</v>
      </c>
      <c r="BN7" s="1">
        <v>16.670000000000002</v>
      </c>
      <c r="BO7" s="1">
        <v>77</v>
      </c>
      <c r="BP7" s="1">
        <v>11.33</v>
      </c>
      <c r="BQ7" s="1">
        <v>9</v>
      </c>
      <c r="BR7" s="1">
        <v>79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55.67</v>
      </c>
      <c r="BZ7" s="1">
        <v>1.33</v>
      </c>
      <c r="CA7" s="1">
        <v>4.67</v>
      </c>
      <c r="CB7" s="1">
        <v>1.67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2.4182789999999983</v>
      </c>
      <c r="CL7" s="1">
        <v>2</v>
      </c>
    </row>
    <row r="8" spans="1:90" x14ac:dyDescent="0.25">
      <c r="A8" s="1" t="s">
        <v>81</v>
      </c>
      <c r="B8" s="1">
        <v>7.4</v>
      </c>
      <c r="C8" s="1">
        <v>2</v>
      </c>
      <c r="D8" s="1">
        <v>67.5</v>
      </c>
      <c r="E8" s="1">
        <v>0.18</v>
      </c>
      <c r="F8" s="1">
        <v>0</v>
      </c>
      <c r="G8" s="1">
        <v>0</v>
      </c>
      <c r="H8" s="1">
        <v>0</v>
      </c>
      <c r="I8" s="1">
        <v>0.5</v>
      </c>
      <c r="J8" s="1">
        <v>0</v>
      </c>
      <c r="K8" s="1">
        <v>0.5</v>
      </c>
      <c r="L8" s="1">
        <v>0</v>
      </c>
      <c r="M8" s="1">
        <v>0</v>
      </c>
      <c r="N8" s="1">
        <v>0.5</v>
      </c>
      <c r="O8" s="1">
        <v>0.01</v>
      </c>
      <c r="P8" s="1">
        <v>0.01</v>
      </c>
      <c r="Q8" s="1">
        <v>0</v>
      </c>
      <c r="R8" s="1">
        <v>0</v>
      </c>
      <c r="S8" s="1">
        <v>0</v>
      </c>
      <c r="T8" s="1">
        <v>0</v>
      </c>
      <c r="U8" s="1">
        <v>5.5</v>
      </c>
      <c r="V8" s="1">
        <v>4</v>
      </c>
      <c r="W8" s="1">
        <v>73</v>
      </c>
      <c r="X8" s="1">
        <v>0</v>
      </c>
      <c r="Y8" s="1">
        <v>0</v>
      </c>
      <c r="AA8" s="1">
        <v>0</v>
      </c>
      <c r="AB8" s="1">
        <v>0</v>
      </c>
      <c r="AC8" s="1">
        <v>0.5</v>
      </c>
      <c r="AD8" s="1">
        <v>0</v>
      </c>
      <c r="AE8" s="1">
        <v>0.02</v>
      </c>
      <c r="AF8" s="1">
        <v>0</v>
      </c>
      <c r="AG8" s="1">
        <v>0</v>
      </c>
      <c r="AH8" s="1">
        <v>0.5</v>
      </c>
      <c r="AI8" s="1">
        <v>0.5</v>
      </c>
      <c r="AJ8" s="1">
        <v>0</v>
      </c>
      <c r="AK8" s="1">
        <v>4</v>
      </c>
      <c r="AL8" s="1">
        <v>7.05</v>
      </c>
      <c r="AM8" s="1">
        <v>5.0999999999999996</v>
      </c>
      <c r="AN8" s="1">
        <v>0.1</v>
      </c>
      <c r="AO8" s="1">
        <v>2</v>
      </c>
      <c r="AP8" s="1">
        <v>-0.5</v>
      </c>
      <c r="AQ8" s="1">
        <v>-5</v>
      </c>
      <c r="AR8" s="1">
        <v>0</v>
      </c>
      <c r="AS8" s="1">
        <v>-0.5</v>
      </c>
      <c r="AT8" s="1">
        <v>1</v>
      </c>
      <c r="AU8" s="1">
        <v>1.5</v>
      </c>
      <c r="AV8" s="1">
        <v>0.5</v>
      </c>
      <c r="AW8" s="1">
        <v>33</v>
      </c>
      <c r="AX8" s="1">
        <v>3.5</v>
      </c>
      <c r="AY8" s="1">
        <v>1</v>
      </c>
      <c r="AZ8" s="1">
        <v>0.5</v>
      </c>
      <c r="BA8" s="1">
        <v>0</v>
      </c>
      <c r="BB8" s="1">
        <v>1.5</v>
      </c>
      <c r="BC8" s="1">
        <v>20.5</v>
      </c>
      <c r="BD8" s="1">
        <v>14.5</v>
      </c>
      <c r="BE8" s="1">
        <v>7.5</v>
      </c>
      <c r="BF8" s="1">
        <v>0</v>
      </c>
      <c r="BG8" s="1">
        <v>3.5</v>
      </c>
      <c r="BH8" s="1">
        <v>3</v>
      </c>
      <c r="BI8" s="1">
        <v>2.58</v>
      </c>
      <c r="BJ8" s="1">
        <v>18.5</v>
      </c>
      <c r="BK8" s="1">
        <v>13.5</v>
      </c>
      <c r="BL8" s="1">
        <v>73</v>
      </c>
      <c r="BM8" s="1">
        <v>10.5</v>
      </c>
      <c r="BN8" s="1">
        <v>7.5</v>
      </c>
      <c r="BO8" s="1">
        <v>71</v>
      </c>
      <c r="BP8" s="1">
        <v>5.5</v>
      </c>
      <c r="BQ8" s="1">
        <v>4</v>
      </c>
      <c r="BR8" s="1">
        <v>73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29.5</v>
      </c>
      <c r="BZ8" s="1">
        <v>1.5</v>
      </c>
      <c r="CA8" s="1">
        <v>2.5</v>
      </c>
      <c r="CB8" s="1">
        <v>0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3.3810505999999996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86</v>
      </c>
      <c r="E9" s="1">
        <v>0.34</v>
      </c>
      <c r="F9" s="1">
        <v>0</v>
      </c>
      <c r="G9" s="1">
        <v>0.3</v>
      </c>
      <c r="H9" s="1">
        <v>0</v>
      </c>
      <c r="I9" s="1">
        <v>2.33</v>
      </c>
      <c r="J9" s="1">
        <v>1</v>
      </c>
      <c r="K9" s="1">
        <v>0.67</v>
      </c>
      <c r="L9" s="1">
        <v>1.67</v>
      </c>
      <c r="M9" s="1">
        <v>0</v>
      </c>
      <c r="N9" s="1">
        <v>0</v>
      </c>
      <c r="O9" s="1">
        <v>0.2</v>
      </c>
      <c r="P9" s="1">
        <v>0.2</v>
      </c>
      <c r="Q9" s="1">
        <v>0</v>
      </c>
      <c r="R9" s="1">
        <v>0</v>
      </c>
      <c r="S9" s="1">
        <v>0</v>
      </c>
      <c r="T9" s="1">
        <v>0</v>
      </c>
      <c r="U9" s="1">
        <v>12.33</v>
      </c>
      <c r="V9" s="1">
        <v>8.67</v>
      </c>
      <c r="W9" s="1">
        <v>70</v>
      </c>
      <c r="X9" s="1">
        <v>1</v>
      </c>
      <c r="Y9" s="1">
        <v>0.33</v>
      </c>
      <c r="Z9" s="1">
        <v>33</v>
      </c>
      <c r="AA9" s="1">
        <v>0</v>
      </c>
      <c r="AB9" s="1">
        <v>0</v>
      </c>
      <c r="AC9" s="1">
        <v>1.33</v>
      </c>
      <c r="AD9" s="1">
        <v>0</v>
      </c>
      <c r="AE9" s="1">
        <v>0.12</v>
      </c>
      <c r="AF9" s="1">
        <v>0</v>
      </c>
      <c r="AG9" s="1">
        <v>0</v>
      </c>
      <c r="AH9" s="1">
        <v>0.33</v>
      </c>
      <c r="AI9" s="1">
        <v>0</v>
      </c>
      <c r="AJ9" s="1">
        <v>0.33</v>
      </c>
      <c r="AK9" s="1">
        <v>35</v>
      </c>
      <c r="AL9" s="1">
        <v>18.37</v>
      </c>
      <c r="AM9" s="1">
        <v>12.53</v>
      </c>
      <c r="AN9" s="1">
        <v>1.2</v>
      </c>
      <c r="AO9" s="1">
        <v>3.9</v>
      </c>
      <c r="AP9" s="1">
        <v>6</v>
      </c>
      <c r="AQ9" s="1">
        <v>6</v>
      </c>
      <c r="AR9" s="1">
        <v>0</v>
      </c>
      <c r="AS9" s="1">
        <v>1.67</v>
      </c>
      <c r="AT9" s="1">
        <v>2</v>
      </c>
      <c r="AU9" s="1">
        <v>1</v>
      </c>
      <c r="AV9" s="1">
        <v>0.67</v>
      </c>
      <c r="AW9" s="1">
        <v>67</v>
      </c>
      <c r="AX9" s="1">
        <v>2</v>
      </c>
      <c r="AY9" s="1">
        <v>0</v>
      </c>
      <c r="AZ9" s="1">
        <v>0</v>
      </c>
      <c r="BA9" s="1">
        <v>0.33</v>
      </c>
      <c r="BB9" s="1">
        <v>0.33</v>
      </c>
      <c r="BC9" s="1">
        <v>13.67</v>
      </c>
      <c r="BD9" s="1">
        <v>9</v>
      </c>
      <c r="BE9" s="1">
        <v>4.67</v>
      </c>
      <c r="BF9" s="1">
        <v>0.67</v>
      </c>
      <c r="BG9" s="1">
        <v>2.33</v>
      </c>
      <c r="BH9" s="1">
        <v>2.67</v>
      </c>
      <c r="BI9" s="1">
        <v>1.83</v>
      </c>
      <c r="BJ9" s="1">
        <v>20</v>
      </c>
      <c r="BK9" s="1">
        <v>15.33</v>
      </c>
      <c r="BL9" s="1">
        <v>77</v>
      </c>
      <c r="BM9" s="1">
        <v>18.329999999999998</v>
      </c>
      <c r="BN9" s="1">
        <v>13.33</v>
      </c>
      <c r="BO9" s="1">
        <v>73</v>
      </c>
      <c r="BP9" s="1">
        <v>12.33</v>
      </c>
      <c r="BQ9" s="1">
        <v>8.67</v>
      </c>
      <c r="BR9" s="1">
        <v>70</v>
      </c>
      <c r="BS9" s="1">
        <v>0.33</v>
      </c>
      <c r="BT9" s="1">
        <v>0</v>
      </c>
      <c r="BU9" s="1">
        <v>3</v>
      </c>
      <c r="BV9" s="1">
        <v>0</v>
      </c>
      <c r="BW9" s="1">
        <v>2</v>
      </c>
      <c r="BX9" s="1">
        <v>4.33</v>
      </c>
      <c r="BY9" s="1">
        <v>43.33</v>
      </c>
      <c r="BZ9" s="1">
        <v>6.33</v>
      </c>
      <c r="CA9" s="1">
        <v>3</v>
      </c>
      <c r="CB9" s="1">
        <v>2.67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5.4647438000000017</v>
      </c>
      <c r="CL9" s="1">
        <v>1</v>
      </c>
    </row>
    <row r="10" spans="1:90" x14ac:dyDescent="0.25">
      <c r="A10" s="1" t="s">
        <v>87</v>
      </c>
      <c r="B10" s="1">
        <v>8.6999999999999993</v>
      </c>
      <c r="C10" s="1">
        <v>1</v>
      </c>
      <c r="D10" s="1">
        <v>16</v>
      </c>
      <c r="E10" s="1">
        <v>0.02</v>
      </c>
      <c r="F10" s="1">
        <v>0.33</v>
      </c>
      <c r="G10" s="1">
        <v>0.1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0.01</v>
      </c>
      <c r="P10" s="1">
        <v>0.01</v>
      </c>
      <c r="Q10" s="1">
        <v>0</v>
      </c>
      <c r="R10" s="1">
        <v>0</v>
      </c>
      <c r="S10" s="1">
        <v>0</v>
      </c>
      <c r="T10" s="1">
        <v>0</v>
      </c>
      <c r="U10" s="1">
        <v>7</v>
      </c>
      <c r="V10" s="1">
        <v>6</v>
      </c>
      <c r="W10" s="1">
        <v>86</v>
      </c>
      <c r="X10" s="1">
        <v>0</v>
      </c>
      <c r="Y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0.05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6</v>
      </c>
      <c r="AL10" s="1">
        <v>12.6</v>
      </c>
      <c r="AM10" s="1">
        <v>17.600000000000001</v>
      </c>
      <c r="AN10" s="1">
        <v>0.2</v>
      </c>
      <c r="AO10" s="1">
        <v>1.4</v>
      </c>
      <c r="AP10" s="1">
        <v>2</v>
      </c>
      <c r="AQ10" s="1">
        <v>11</v>
      </c>
      <c r="AR10" s="1">
        <v>0</v>
      </c>
      <c r="AS10" s="1">
        <v>4</v>
      </c>
      <c r="AT10" s="1">
        <v>0</v>
      </c>
      <c r="AU10" s="1">
        <v>1</v>
      </c>
      <c r="AV10" s="1">
        <v>1</v>
      </c>
      <c r="AW10" s="1">
        <v>100</v>
      </c>
      <c r="AX10" s="1">
        <v>1</v>
      </c>
      <c r="AY10" s="1">
        <v>0</v>
      </c>
      <c r="AZ10" s="1">
        <v>0</v>
      </c>
      <c r="BA10" s="1">
        <v>0</v>
      </c>
      <c r="BB10" s="1">
        <v>0</v>
      </c>
      <c r="BC10" s="1">
        <v>5</v>
      </c>
      <c r="BD10" s="1">
        <v>0</v>
      </c>
      <c r="BE10" s="1">
        <v>3</v>
      </c>
      <c r="BF10" s="1">
        <v>0</v>
      </c>
      <c r="BG10" s="1">
        <v>0</v>
      </c>
      <c r="BH10" s="1">
        <v>0</v>
      </c>
      <c r="BI10" s="1">
        <v>0.43</v>
      </c>
      <c r="BJ10" s="1">
        <v>14</v>
      </c>
      <c r="BK10" s="1">
        <v>12</v>
      </c>
      <c r="BL10" s="1">
        <v>86</v>
      </c>
      <c r="BM10" s="1">
        <v>11</v>
      </c>
      <c r="BN10" s="1">
        <v>9</v>
      </c>
      <c r="BO10" s="1">
        <v>82</v>
      </c>
      <c r="BP10" s="1">
        <v>7</v>
      </c>
      <c r="BQ10" s="1">
        <v>6</v>
      </c>
      <c r="BR10" s="1">
        <v>86</v>
      </c>
      <c r="BS10" s="1">
        <v>0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20</v>
      </c>
      <c r="BZ10" s="1">
        <v>2</v>
      </c>
      <c r="CA10" s="1">
        <v>1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1.3746701999999988</v>
      </c>
      <c r="CL10" s="1">
        <v>1</v>
      </c>
    </row>
  </sheetData>
  <sortState xmlns:xlrd2="http://schemas.microsoft.com/office/spreadsheetml/2017/richdata2" ref="A2:CL10">
    <sortCondition descending="1" ref="CL2:CL10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AD66-5732-4881-9E24-8BCD3CF7A4B9}">
  <dimension ref="A1:CL1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77</v>
      </c>
      <c r="B2" s="1">
        <v>8.4</v>
      </c>
      <c r="C2" s="1">
        <v>3</v>
      </c>
      <c r="D2" s="1">
        <v>87.33</v>
      </c>
      <c r="E2" s="1">
        <v>0.44</v>
      </c>
      <c r="F2" s="1">
        <v>0.33</v>
      </c>
      <c r="G2" s="1">
        <v>1.2</v>
      </c>
      <c r="H2" s="1">
        <v>3</v>
      </c>
      <c r="I2" s="1">
        <v>2</v>
      </c>
      <c r="J2" s="1">
        <v>2</v>
      </c>
      <c r="K2" s="1">
        <v>1.67</v>
      </c>
      <c r="L2" s="1">
        <v>0.33</v>
      </c>
      <c r="M2" s="1">
        <v>1.33</v>
      </c>
      <c r="N2" s="1">
        <v>0</v>
      </c>
      <c r="O2" s="1">
        <v>0.56999999999999995</v>
      </c>
      <c r="P2" s="1">
        <v>0.83</v>
      </c>
      <c r="Q2" s="1">
        <v>0.33</v>
      </c>
      <c r="R2" s="1">
        <v>0.33</v>
      </c>
      <c r="S2" s="1">
        <v>0</v>
      </c>
      <c r="T2" s="1">
        <v>0</v>
      </c>
      <c r="U2" s="1">
        <v>12</v>
      </c>
      <c r="V2" s="1">
        <v>9</v>
      </c>
      <c r="W2" s="1">
        <v>75</v>
      </c>
      <c r="X2" s="1">
        <v>0.33</v>
      </c>
      <c r="Y2" s="1">
        <v>0.33</v>
      </c>
      <c r="Z2" s="1">
        <v>100</v>
      </c>
      <c r="AA2" s="1">
        <v>0</v>
      </c>
      <c r="AB2" s="1">
        <v>0</v>
      </c>
      <c r="AC2" s="1">
        <v>1.67</v>
      </c>
      <c r="AD2" s="1">
        <v>0.67</v>
      </c>
      <c r="AE2" s="1">
        <v>0.41</v>
      </c>
      <c r="AF2" s="1">
        <v>0.67</v>
      </c>
      <c r="AG2" s="1">
        <v>0</v>
      </c>
      <c r="AH2" s="1">
        <v>0</v>
      </c>
      <c r="AI2" s="1">
        <v>0</v>
      </c>
      <c r="AJ2" s="1">
        <v>0.67</v>
      </c>
      <c r="AK2" s="1">
        <v>49.33</v>
      </c>
      <c r="AL2" s="1">
        <v>22.27</v>
      </c>
      <c r="AM2" s="1">
        <v>36.4</v>
      </c>
      <c r="AN2" s="1">
        <v>4.5999999999999996</v>
      </c>
      <c r="AO2" s="1">
        <v>7.9</v>
      </c>
      <c r="AP2" s="1">
        <v>7</v>
      </c>
      <c r="AQ2" s="1">
        <v>21</v>
      </c>
      <c r="AR2" s="1">
        <v>0.33</v>
      </c>
      <c r="AS2" s="1">
        <v>5</v>
      </c>
      <c r="AT2" s="1">
        <v>0.33</v>
      </c>
      <c r="AU2" s="1">
        <v>2.33</v>
      </c>
      <c r="AV2" s="1">
        <v>1</v>
      </c>
      <c r="AW2" s="1">
        <v>43</v>
      </c>
      <c r="AX2" s="1">
        <v>3</v>
      </c>
      <c r="AY2" s="1">
        <v>0</v>
      </c>
      <c r="AZ2" s="1">
        <v>0.33</v>
      </c>
      <c r="BA2" s="1">
        <v>0.67</v>
      </c>
      <c r="BB2" s="1">
        <v>1</v>
      </c>
      <c r="BC2" s="1">
        <v>9</v>
      </c>
      <c r="BD2" s="1">
        <v>3.33</v>
      </c>
      <c r="BE2" s="1">
        <v>3</v>
      </c>
      <c r="BF2" s="1">
        <v>0.67</v>
      </c>
      <c r="BG2" s="1">
        <v>0.67</v>
      </c>
      <c r="BH2" s="1">
        <v>0.67</v>
      </c>
      <c r="BI2" s="1">
        <v>0.81</v>
      </c>
      <c r="BJ2" s="1">
        <v>24.33</v>
      </c>
      <c r="BK2" s="1">
        <v>20</v>
      </c>
      <c r="BL2" s="1">
        <v>82</v>
      </c>
      <c r="BM2" s="1">
        <v>17.670000000000002</v>
      </c>
      <c r="BN2" s="1">
        <v>13.67</v>
      </c>
      <c r="BO2" s="1">
        <v>77</v>
      </c>
      <c r="BP2" s="1">
        <v>12</v>
      </c>
      <c r="BQ2" s="1">
        <v>9</v>
      </c>
      <c r="BR2" s="1">
        <v>75</v>
      </c>
      <c r="BS2" s="1">
        <v>0.33</v>
      </c>
      <c r="BT2" s="1">
        <v>0.33</v>
      </c>
      <c r="BU2" s="1">
        <v>3</v>
      </c>
      <c r="BV2" s="1">
        <v>0</v>
      </c>
      <c r="BW2" s="1">
        <v>2</v>
      </c>
      <c r="BX2" s="1">
        <v>1</v>
      </c>
      <c r="BY2" s="1">
        <v>40.67</v>
      </c>
      <c r="BZ2" s="1">
        <v>8.33</v>
      </c>
      <c r="CA2" s="1">
        <v>1.67</v>
      </c>
      <c r="CB2" s="1">
        <v>0.33</v>
      </c>
      <c r="CC2" s="1">
        <v>1</v>
      </c>
      <c r="CD2" s="1">
        <v>0.33</v>
      </c>
      <c r="CE2" s="1">
        <v>0</v>
      </c>
      <c r="CF2" s="1">
        <v>0</v>
      </c>
      <c r="CG2" s="1">
        <v>0</v>
      </c>
      <c r="CH2" s="1">
        <v>0</v>
      </c>
      <c r="CI2" s="1">
        <v>0.33</v>
      </c>
      <c r="CJ2" s="1">
        <v>0</v>
      </c>
      <c r="CK2" s="1">
        <f t="shared" ref="CK2:CK17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4.9092290000000043</v>
      </c>
      <c r="CL2" s="1">
        <v>11</v>
      </c>
    </row>
    <row r="3" spans="1:90" x14ac:dyDescent="0.25">
      <c r="A3" s="1" t="s">
        <v>76</v>
      </c>
      <c r="B3" s="1">
        <v>11.5</v>
      </c>
      <c r="C3" s="1">
        <v>1</v>
      </c>
      <c r="D3" s="1">
        <v>3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</v>
      </c>
      <c r="V3" s="1">
        <v>1</v>
      </c>
      <c r="W3" s="1">
        <v>33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0.3</v>
      </c>
      <c r="AM3" s="1">
        <v>0</v>
      </c>
      <c r="AN3" s="1">
        <v>0</v>
      </c>
      <c r="AO3" s="1">
        <v>1.8</v>
      </c>
      <c r="AP3" s="1">
        <v>3</v>
      </c>
      <c r="AQ3" s="1">
        <v>3</v>
      </c>
      <c r="AR3" s="1">
        <v>0</v>
      </c>
      <c r="AS3" s="1">
        <v>1</v>
      </c>
      <c r="AT3" s="1">
        <v>0</v>
      </c>
      <c r="AU3" s="1">
        <v>0</v>
      </c>
      <c r="AV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12</v>
      </c>
      <c r="BD3" s="1">
        <v>8</v>
      </c>
      <c r="BE3" s="1">
        <v>5</v>
      </c>
      <c r="BF3" s="1">
        <v>1</v>
      </c>
      <c r="BG3" s="1">
        <v>0</v>
      </c>
      <c r="BH3" s="1">
        <v>2</v>
      </c>
      <c r="BI3" s="1">
        <v>1.88</v>
      </c>
      <c r="BJ3" s="1">
        <v>3</v>
      </c>
      <c r="BK3" s="1">
        <v>1</v>
      </c>
      <c r="BL3" s="1">
        <v>33</v>
      </c>
      <c r="BM3" s="1">
        <v>3</v>
      </c>
      <c r="BN3" s="1">
        <v>1</v>
      </c>
      <c r="BO3" s="1">
        <v>33</v>
      </c>
      <c r="BP3" s="1">
        <v>3</v>
      </c>
      <c r="BQ3" s="1">
        <v>1</v>
      </c>
      <c r="BR3" s="1">
        <v>33</v>
      </c>
      <c r="BS3" s="1">
        <v>0</v>
      </c>
      <c r="BT3" s="1">
        <v>0</v>
      </c>
      <c r="BU3" s="1">
        <v>0</v>
      </c>
      <c r="BV3" s="1">
        <v>1</v>
      </c>
      <c r="BW3" s="1">
        <v>0</v>
      </c>
      <c r="BX3" s="1">
        <v>0</v>
      </c>
      <c r="BY3" s="1">
        <v>3</v>
      </c>
      <c r="BZ3" s="1">
        <v>0</v>
      </c>
      <c r="CA3" s="1">
        <v>0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9.1650327999999988</v>
      </c>
      <c r="CL3" s="1">
        <v>10</v>
      </c>
    </row>
    <row r="4" spans="1:90" x14ac:dyDescent="0.25">
      <c r="A4" s="1" t="s">
        <v>68</v>
      </c>
      <c r="B4" s="1">
        <v>6.7</v>
      </c>
      <c r="C4" s="1">
        <v>3</v>
      </c>
      <c r="D4" s="1">
        <v>71.33</v>
      </c>
      <c r="E4" s="1">
        <v>0.39</v>
      </c>
      <c r="F4" s="1">
        <v>0</v>
      </c>
      <c r="G4" s="1">
        <v>0.2</v>
      </c>
      <c r="H4" s="1">
        <v>0</v>
      </c>
      <c r="I4" s="1">
        <v>1.67</v>
      </c>
      <c r="J4" s="1">
        <v>0.67</v>
      </c>
      <c r="K4" s="1">
        <v>0.33</v>
      </c>
      <c r="L4" s="1">
        <v>1.33</v>
      </c>
      <c r="M4" s="1">
        <v>0</v>
      </c>
      <c r="N4" s="1">
        <v>0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9.33</v>
      </c>
      <c r="V4" s="1">
        <v>7</v>
      </c>
      <c r="W4" s="1">
        <v>75</v>
      </c>
      <c r="X4" s="1">
        <v>0.67</v>
      </c>
      <c r="Y4" s="1">
        <v>0.33</v>
      </c>
      <c r="Z4" s="1">
        <v>49</v>
      </c>
      <c r="AA4" s="1">
        <v>0</v>
      </c>
      <c r="AB4" s="1">
        <v>0</v>
      </c>
      <c r="AC4" s="1">
        <v>0.67</v>
      </c>
      <c r="AD4" s="1">
        <v>0</v>
      </c>
      <c r="AE4" s="1">
        <v>0.06</v>
      </c>
      <c r="AF4" s="1">
        <v>0</v>
      </c>
      <c r="AG4" s="1">
        <v>0</v>
      </c>
      <c r="AH4" s="1">
        <v>0.33</v>
      </c>
      <c r="AI4" s="1">
        <v>0</v>
      </c>
      <c r="AJ4" s="1">
        <v>0</v>
      </c>
      <c r="AK4" s="1">
        <v>19.670000000000002</v>
      </c>
      <c r="AL4" s="1">
        <v>11.4</v>
      </c>
      <c r="AM4" s="1">
        <v>9.93</v>
      </c>
      <c r="AN4" s="1">
        <v>0.7</v>
      </c>
      <c r="AO4" s="1">
        <v>3.3</v>
      </c>
      <c r="AP4" s="1">
        <v>6.33</v>
      </c>
      <c r="AQ4" s="1">
        <v>6.33</v>
      </c>
      <c r="AR4" s="1">
        <v>0</v>
      </c>
      <c r="AS4" s="1">
        <v>1.33</v>
      </c>
      <c r="AT4" s="1">
        <v>2.67</v>
      </c>
      <c r="AU4" s="1">
        <v>1</v>
      </c>
      <c r="AV4" s="1">
        <v>1</v>
      </c>
      <c r="AW4" s="1">
        <v>100</v>
      </c>
      <c r="AX4" s="1">
        <v>1.33</v>
      </c>
      <c r="AY4" s="1">
        <v>0</v>
      </c>
      <c r="AZ4" s="1">
        <v>0</v>
      </c>
      <c r="BA4" s="1">
        <v>0.33</v>
      </c>
      <c r="BB4" s="1">
        <v>0.33</v>
      </c>
      <c r="BC4" s="1">
        <v>16.329999999999998</v>
      </c>
      <c r="BD4" s="1">
        <v>12.33</v>
      </c>
      <c r="BE4" s="1">
        <v>6.67</v>
      </c>
      <c r="BF4" s="1">
        <v>1</v>
      </c>
      <c r="BG4" s="1">
        <v>3.67</v>
      </c>
      <c r="BH4" s="1">
        <v>4.33</v>
      </c>
      <c r="BI4" s="1">
        <v>2.68</v>
      </c>
      <c r="BJ4" s="1">
        <v>17</v>
      </c>
      <c r="BK4" s="1">
        <v>13</v>
      </c>
      <c r="BL4" s="1">
        <v>76</v>
      </c>
      <c r="BM4" s="1">
        <v>15.67</v>
      </c>
      <c r="BN4" s="1">
        <v>12</v>
      </c>
      <c r="BO4" s="1">
        <v>77</v>
      </c>
      <c r="BP4" s="1">
        <v>9.33</v>
      </c>
      <c r="BQ4" s="1">
        <v>7</v>
      </c>
      <c r="BR4" s="1">
        <v>75</v>
      </c>
      <c r="BS4" s="1">
        <v>0.33</v>
      </c>
      <c r="BT4" s="1">
        <v>0.33</v>
      </c>
      <c r="BU4" s="1">
        <v>2</v>
      </c>
      <c r="BV4" s="1">
        <v>1</v>
      </c>
      <c r="BW4" s="1">
        <v>1</v>
      </c>
      <c r="BX4" s="1">
        <v>5.33</v>
      </c>
      <c r="BY4" s="1">
        <v>36.67</v>
      </c>
      <c r="BZ4" s="1">
        <v>3.67</v>
      </c>
      <c r="CA4" s="1">
        <v>1.67</v>
      </c>
      <c r="CB4" s="1">
        <v>2.33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4.0425307000000057</v>
      </c>
      <c r="CL4" s="1">
        <v>9</v>
      </c>
    </row>
    <row r="5" spans="1:90" x14ac:dyDescent="0.25">
      <c r="A5" s="1" t="s">
        <v>79</v>
      </c>
      <c r="B5" s="1">
        <v>12.3</v>
      </c>
      <c r="C5" s="1">
        <v>1</v>
      </c>
      <c r="D5" s="1">
        <v>90</v>
      </c>
      <c r="E5" s="1">
        <v>0.76</v>
      </c>
      <c r="F5" s="1">
        <v>0.5</v>
      </c>
      <c r="G5" s="1">
        <v>2.1</v>
      </c>
      <c r="H5" s="1">
        <v>1</v>
      </c>
      <c r="I5" s="1">
        <v>6</v>
      </c>
      <c r="J5" s="1">
        <v>2</v>
      </c>
      <c r="K5" s="1">
        <v>6</v>
      </c>
      <c r="L5" s="1">
        <v>0</v>
      </c>
      <c r="M5" s="1">
        <v>2</v>
      </c>
      <c r="N5" s="1">
        <v>1</v>
      </c>
      <c r="O5" s="1">
        <v>1.03</v>
      </c>
      <c r="P5" s="1">
        <v>1.03</v>
      </c>
      <c r="Q5" s="1">
        <v>1</v>
      </c>
      <c r="R5" s="1">
        <v>1</v>
      </c>
      <c r="S5" s="1">
        <v>0</v>
      </c>
      <c r="T5" s="1">
        <v>0</v>
      </c>
      <c r="U5" s="1">
        <v>8</v>
      </c>
      <c r="V5" s="1">
        <v>5</v>
      </c>
      <c r="W5" s="1">
        <v>63</v>
      </c>
      <c r="X5" s="1">
        <v>0</v>
      </c>
      <c r="Y5" s="1">
        <v>0</v>
      </c>
      <c r="AA5" s="1">
        <v>0</v>
      </c>
      <c r="AB5" s="1">
        <v>0</v>
      </c>
      <c r="AC5" s="1">
        <v>2</v>
      </c>
      <c r="AD5" s="1">
        <v>2</v>
      </c>
      <c r="AE5" s="1">
        <v>1.04</v>
      </c>
      <c r="AF5" s="1">
        <v>0</v>
      </c>
      <c r="AG5" s="1">
        <v>0</v>
      </c>
      <c r="AH5" s="1">
        <v>1</v>
      </c>
      <c r="AI5" s="1">
        <v>0</v>
      </c>
      <c r="AJ5" s="1">
        <v>0</v>
      </c>
      <c r="AK5" s="1">
        <v>103</v>
      </c>
      <c r="AL5" s="1">
        <v>11.1</v>
      </c>
      <c r="AM5" s="1">
        <v>34.799999999999997</v>
      </c>
      <c r="AN5" s="1">
        <v>7.2</v>
      </c>
      <c r="AO5" s="1">
        <v>9.6</v>
      </c>
      <c r="AP5" s="1">
        <v>-3</v>
      </c>
      <c r="AQ5" s="1">
        <v>21</v>
      </c>
      <c r="AR5" s="1">
        <v>1</v>
      </c>
      <c r="AS5" s="1">
        <v>6</v>
      </c>
      <c r="AT5" s="1">
        <v>2</v>
      </c>
      <c r="AU5" s="1">
        <v>0</v>
      </c>
      <c r="AV5" s="1">
        <v>0</v>
      </c>
      <c r="AX5" s="1">
        <v>2</v>
      </c>
      <c r="AY5" s="1">
        <v>0</v>
      </c>
      <c r="AZ5" s="1">
        <v>0</v>
      </c>
      <c r="BA5" s="1">
        <v>0</v>
      </c>
      <c r="BB5" s="1">
        <v>0</v>
      </c>
      <c r="BC5" s="1">
        <v>18</v>
      </c>
      <c r="BD5" s="1">
        <v>11</v>
      </c>
      <c r="BE5" s="1">
        <v>6</v>
      </c>
      <c r="BF5" s="1">
        <v>4</v>
      </c>
      <c r="BG5" s="1">
        <v>7</v>
      </c>
      <c r="BH5" s="1">
        <v>1</v>
      </c>
      <c r="BI5" s="1">
        <v>1.52</v>
      </c>
      <c r="BJ5" s="1">
        <v>17</v>
      </c>
      <c r="BK5" s="1">
        <v>11</v>
      </c>
      <c r="BL5" s="1">
        <v>65</v>
      </c>
      <c r="BM5" s="1">
        <v>11</v>
      </c>
      <c r="BN5" s="1">
        <v>5</v>
      </c>
      <c r="BO5" s="1">
        <v>45</v>
      </c>
      <c r="BP5" s="1">
        <v>8</v>
      </c>
      <c r="BQ5" s="1">
        <v>5</v>
      </c>
      <c r="BR5" s="1">
        <v>63</v>
      </c>
      <c r="BS5" s="1">
        <v>2</v>
      </c>
      <c r="BT5" s="1">
        <v>1</v>
      </c>
      <c r="BU5" s="1">
        <v>1</v>
      </c>
      <c r="BV5" s="1">
        <v>0</v>
      </c>
      <c r="BW5" s="1">
        <v>0</v>
      </c>
      <c r="BX5" s="1">
        <v>2</v>
      </c>
      <c r="BY5" s="1">
        <v>34</v>
      </c>
      <c r="BZ5" s="1">
        <v>9</v>
      </c>
      <c r="CA5" s="1">
        <v>2</v>
      </c>
      <c r="CB5" s="1">
        <v>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-0.14302720000000035</v>
      </c>
      <c r="CL5" s="1">
        <v>6</v>
      </c>
    </row>
    <row r="6" spans="1:90" x14ac:dyDescent="0.25">
      <c r="A6" s="1" t="s">
        <v>101</v>
      </c>
      <c r="B6" s="1">
        <v>7.9</v>
      </c>
      <c r="C6" s="1">
        <v>2</v>
      </c>
      <c r="D6" s="1">
        <v>90</v>
      </c>
      <c r="E6" s="1">
        <v>0.06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11</v>
      </c>
      <c r="V6" s="1">
        <v>5.5</v>
      </c>
      <c r="W6" s="1">
        <v>50</v>
      </c>
      <c r="X6" s="1">
        <v>3.5</v>
      </c>
      <c r="Y6" s="1">
        <v>1.5</v>
      </c>
      <c r="Z6" s="1">
        <v>43</v>
      </c>
      <c r="AA6" s="1">
        <v>0</v>
      </c>
      <c r="AB6" s="1">
        <v>0</v>
      </c>
      <c r="AC6" s="1">
        <v>0.5</v>
      </c>
      <c r="AD6" s="1">
        <v>0</v>
      </c>
      <c r="AE6" s="1">
        <v>0.03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6</v>
      </c>
      <c r="AL6" s="1">
        <v>12.6</v>
      </c>
      <c r="AM6" s="1">
        <v>2.2000000000000002</v>
      </c>
      <c r="AN6" s="1">
        <v>0.1</v>
      </c>
      <c r="AO6" s="1">
        <v>2.6</v>
      </c>
      <c r="AP6" s="1">
        <v>-2</v>
      </c>
      <c r="AQ6" s="1">
        <v>-2</v>
      </c>
      <c r="AR6" s="1">
        <v>0</v>
      </c>
      <c r="AS6" s="1">
        <v>2</v>
      </c>
      <c r="AT6" s="1">
        <v>1</v>
      </c>
      <c r="AU6" s="1">
        <v>0</v>
      </c>
      <c r="AV6" s="1">
        <v>0</v>
      </c>
      <c r="AX6" s="1">
        <v>2.5</v>
      </c>
      <c r="AY6" s="1">
        <v>0</v>
      </c>
      <c r="AZ6" s="1">
        <v>0</v>
      </c>
      <c r="BA6" s="1">
        <v>0.5</v>
      </c>
      <c r="BB6" s="1">
        <v>0.5</v>
      </c>
      <c r="BC6" s="1">
        <v>15</v>
      </c>
      <c r="BD6" s="1">
        <v>8.5</v>
      </c>
      <c r="BE6" s="1">
        <v>4.5</v>
      </c>
      <c r="BF6" s="1">
        <v>0.5</v>
      </c>
      <c r="BG6" s="1">
        <v>1.5</v>
      </c>
      <c r="BH6" s="1">
        <v>1.5</v>
      </c>
      <c r="BI6" s="1">
        <v>1.52</v>
      </c>
      <c r="BJ6" s="1">
        <v>16.5</v>
      </c>
      <c r="BK6" s="1">
        <v>8</v>
      </c>
      <c r="BL6" s="1">
        <v>48</v>
      </c>
      <c r="BM6" s="1">
        <v>19</v>
      </c>
      <c r="BN6" s="1">
        <v>8.5</v>
      </c>
      <c r="BO6" s="1">
        <v>45</v>
      </c>
      <c r="BP6" s="1">
        <v>11</v>
      </c>
      <c r="BQ6" s="1">
        <v>5.5</v>
      </c>
      <c r="BR6" s="1">
        <v>50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1</v>
      </c>
      <c r="BY6" s="1">
        <v>39.5</v>
      </c>
      <c r="BZ6" s="1">
        <v>2.5</v>
      </c>
      <c r="CA6" s="1">
        <v>1</v>
      </c>
      <c r="CB6" s="1">
        <v>3.5</v>
      </c>
      <c r="CC6" s="1">
        <v>1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5.7910138000000009</v>
      </c>
      <c r="CL6" s="1">
        <v>5</v>
      </c>
    </row>
    <row r="7" spans="1:90" x14ac:dyDescent="0.25">
      <c r="A7" s="1" t="s">
        <v>95</v>
      </c>
      <c r="B7" s="1">
        <v>5.2</v>
      </c>
      <c r="C7" s="1">
        <v>2</v>
      </c>
      <c r="D7" s="1">
        <v>70</v>
      </c>
      <c r="E7" s="1">
        <v>0.25</v>
      </c>
      <c r="F7" s="1">
        <v>1</v>
      </c>
      <c r="G7" s="1">
        <v>0.2</v>
      </c>
      <c r="H7" s="1">
        <v>2</v>
      </c>
      <c r="I7" s="1">
        <v>1</v>
      </c>
      <c r="J7" s="1">
        <v>1</v>
      </c>
      <c r="K7" s="1">
        <v>0.5</v>
      </c>
      <c r="L7" s="1">
        <v>0.5</v>
      </c>
      <c r="M7" s="1">
        <v>0</v>
      </c>
      <c r="N7" s="1">
        <v>0.5</v>
      </c>
      <c r="O7" s="1">
        <v>0.16</v>
      </c>
      <c r="P7" s="1">
        <v>0.16</v>
      </c>
      <c r="Q7" s="1">
        <v>0.5</v>
      </c>
      <c r="R7" s="1">
        <v>0</v>
      </c>
      <c r="S7" s="1">
        <v>0.5</v>
      </c>
      <c r="T7" s="1">
        <v>0</v>
      </c>
      <c r="U7" s="1">
        <v>7</v>
      </c>
      <c r="V7" s="1">
        <v>3.5</v>
      </c>
      <c r="W7" s="1">
        <v>50</v>
      </c>
      <c r="X7" s="1">
        <v>0</v>
      </c>
      <c r="Y7" s="1">
        <v>0</v>
      </c>
      <c r="AA7" s="1">
        <v>0</v>
      </c>
      <c r="AB7" s="1">
        <v>0</v>
      </c>
      <c r="AC7" s="1">
        <v>0.5</v>
      </c>
      <c r="AD7" s="1">
        <v>0</v>
      </c>
      <c r="AE7" s="1">
        <v>0.06</v>
      </c>
      <c r="AF7" s="1">
        <v>0.5</v>
      </c>
      <c r="AG7" s="1">
        <v>0</v>
      </c>
      <c r="AH7" s="1">
        <v>0</v>
      </c>
      <c r="AI7" s="1">
        <v>0</v>
      </c>
      <c r="AJ7" s="1">
        <v>0</v>
      </c>
      <c r="AK7" s="1">
        <v>17</v>
      </c>
      <c r="AL7" s="1">
        <v>6.6</v>
      </c>
      <c r="AM7" s="1">
        <v>20.8</v>
      </c>
      <c r="AN7" s="1">
        <v>0.8</v>
      </c>
      <c r="AO7" s="1">
        <v>3.9</v>
      </c>
      <c r="AP7" s="1">
        <v>6.5</v>
      </c>
      <c r="AQ7" s="1">
        <v>23</v>
      </c>
      <c r="AR7" s="1">
        <v>1.5</v>
      </c>
      <c r="AS7" s="1">
        <v>7</v>
      </c>
      <c r="AT7" s="1">
        <v>2.5</v>
      </c>
      <c r="AU7" s="1">
        <v>1</v>
      </c>
      <c r="AV7" s="1">
        <v>1</v>
      </c>
      <c r="AW7" s="1">
        <v>100</v>
      </c>
      <c r="AX7" s="1">
        <v>4.5</v>
      </c>
      <c r="AY7" s="1">
        <v>0</v>
      </c>
      <c r="AZ7" s="1">
        <v>0</v>
      </c>
      <c r="BA7" s="1">
        <v>0</v>
      </c>
      <c r="BB7" s="1">
        <v>0</v>
      </c>
      <c r="BC7" s="1">
        <v>12</v>
      </c>
      <c r="BD7" s="1">
        <v>10</v>
      </c>
      <c r="BE7" s="1">
        <v>5.5</v>
      </c>
      <c r="BF7" s="1">
        <v>0.5</v>
      </c>
      <c r="BG7" s="1">
        <v>2</v>
      </c>
      <c r="BH7" s="1">
        <v>3.5</v>
      </c>
      <c r="BI7" s="1">
        <v>2.0699999999999998</v>
      </c>
      <c r="BJ7" s="1">
        <v>15</v>
      </c>
      <c r="BK7" s="1">
        <v>8</v>
      </c>
      <c r="BL7" s="1">
        <v>53</v>
      </c>
      <c r="BM7" s="1">
        <v>13</v>
      </c>
      <c r="BN7" s="1">
        <v>7</v>
      </c>
      <c r="BO7" s="1">
        <v>54</v>
      </c>
      <c r="BP7" s="1">
        <v>7</v>
      </c>
      <c r="BQ7" s="1">
        <v>3.5</v>
      </c>
      <c r="BR7" s="1">
        <v>50</v>
      </c>
      <c r="BS7" s="1">
        <v>0</v>
      </c>
      <c r="BT7" s="1">
        <v>0</v>
      </c>
      <c r="BU7" s="1">
        <v>2</v>
      </c>
      <c r="BV7" s="1">
        <v>0</v>
      </c>
      <c r="BW7" s="1">
        <v>2</v>
      </c>
      <c r="BX7" s="1">
        <v>1</v>
      </c>
      <c r="BY7" s="1">
        <v>29</v>
      </c>
      <c r="BZ7" s="1">
        <v>3</v>
      </c>
      <c r="CA7" s="1">
        <v>2</v>
      </c>
      <c r="CB7" s="1">
        <v>1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3.6670071999999987</v>
      </c>
      <c r="CL7" s="1">
        <v>4</v>
      </c>
    </row>
    <row r="8" spans="1:90" x14ac:dyDescent="0.25">
      <c r="A8" s="1" t="s">
        <v>63</v>
      </c>
      <c r="B8" s="1">
        <v>7.7</v>
      </c>
      <c r="C8" s="1">
        <v>2</v>
      </c>
      <c r="D8" s="1">
        <v>90</v>
      </c>
      <c r="E8" s="1">
        <v>0.84</v>
      </c>
      <c r="F8" s="1">
        <v>1</v>
      </c>
      <c r="G8" s="1">
        <v>0.8</v>
      </c>
      <c r="H8" s="1">
        <v>2</v>
      </c>
      <c r="I8" s="1">
        <v>3</v>
      </c>
      <c r="J8" s="1">
        <v>1.5</v>
      </c>
      <c r="K8" s="1">
        <v>3</v>
      </c>
      <c r="L8" s="1">
        <v>0</v>
      </c>
      <c r="M8" s="1">
        <v>0.5</v>
      </c>
      <c r="N8" s="1">
        <v>1</v>
      </c>
      <c r="O8" s="1">
        <v>0.5</v>
      </c>
      <c r="P8" s="1">
        <v>0.5</v>
      </c>
      <c r="Q8" s="1">
        <v>0.5</v>
      </c>
      <c r="R8" s="1">
        <v>0.5</v>
      </c>
      <c r="S8" s="1">
        <v>0</v>
      </c>
      <c r="T8" s="1">
        <v>0</v>
      </c>
      <c r="U8" s="1">
        <v>15.5</v>
      </c>
      <c r="V8" s="1">
        <v>12.5</v>
      </c>
      <c r="W8" s="1">
        <v>81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2.5</v>
      </c>
      <c r="AD8" s="1">
        <v>0</v>
      </c>
      <c r="AE8" s="1">
        <v>0.28000000000000003</v>
      </c>
      <c r="AF8" s="1">
        <v>0.5</v>
      </c>
      <c r="AG8" s="1">
        <v>0</v>
      </c>
      <c r="AH8" s="1">
        <v>0.5</v>
      </c>
      <c r="AI8" s="1">
        <v>0</v>
      </c>
      <c r="AJ8" s="1">
        <v>0.5</v>
      </c>
      <c r="AK8" s="1">
        <v>84.5</v>
      </c>
      <c r="AL8" s="1">
        <v>30.35</v>
      </c>
      <c r="AM8" s="1">
        <v>35.9</v>
      </c>
      <c r="AN8" s="1">
        <v>2.8</v>
      </c>
      <c r="AO8" s="1">
        <v>5.6</v>
      </c>
      <c r="AP8" s="1">
        <v>5</v>
      </c>
      <c r="AQ8" s="1">
        <v>21.5</v>
      </c>
      <c r="AR8" s="1">
        <v>1.5</v>
      </c>
      <c r="AS8" s="1">
        <v>6.5</v>
      </c>
      <c r="AT8" s="1">
        <v>0.5</v>
      </c>
      <c r="AU8" s="1">
        <v>0.5</v>
      </c>
      <c r="AV8" s="1">
        <v>0.5</v>
      </c>
      <c r="AW8" s="1">
        <v>100</v>
      </c>
      <c r="AX8" s="1">
        <v>1</v>
      </c>
      <c r="AY8" s="1">
        <v>1.5</v>
      </c>
      <c r="AZ8" s="1">
        <v>0</v>
      </c>
      <c r="BA8" s="1">
        <v>0.5</v>
      </c>
      <c r="BB8" s="1">
        <v>2</v>
      </c>
      <c r="BC8" s="1">
        <v>13.5</v>
      </c>
      <c r="BD8" s="1">
        <v>10.5</v>
      </c>
      <c r="BE8" s="1">
        <v>4</v>
      </c>
      <c r="BF8" s="1">
        <v>2.5</v>
      </c>
      <c r="BG8" s="1">
        <v>4.5</v>
      </c>
      <c r="BH8" s="1">
        <v>2.5</v>
      </c>
      <c r="BI8" s="1">
        <v>1.82</v>
      </c>
      <c r="BJ8" s="1">
        <v>26</v>
      </c>
      <c r="BK8" s="1">
        <v>21</v>
      </c>
      <c r="BL8" s="1">
        <v>81</v>
      </c>
      <c r="BM8" s="1">
        <v>19.5</v>
      </c>
      <c r="BN8" s="1">
        <v>15</v>
      </c>
      <c r="BO8" s="1">
        <v>77</v>
      </c>
      <c r="BP8" s="1">
        <v>15.5</v>
      </c>
      <c r="BQ8" s="1">
        <v>12.5</v>
      </c>
      <c r="BR8" s="1">
        <v>81</v>
      </c>
      <c r="BS8" s="1">
        <v>0</v>
      </c>
      <c r="BT8" s="1">
        <v>0</v>
      </c>
      <c r="BU8" s="1">
        <v>2</v>
      </c>
      <c r="BV8" s="1">
        <v>0</v>
      </c>
      <c r="BW8" s="1">
        <v>0</v>
      </c>
      <c r="BX8" s="1">
        <v>0</v>
      </c>
      <c r="BY8" s="1">
        <v>45.5</v>
      </c>
      <c r="BZ8" s="1">
        <v>7</v>
      </c>
      <c r="CA8" s="1">
        <v>2</v>
      </c>
      <c r="CB8" s="1">
        <v>2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3.8947125999999987</v>
      </c>
      <c r="CL8" s="1">
        <v>2</v>
      </c>
    </row>
    <row r="9" spans="1:90" x14ac:dyDescent="0.25">
      <c r="A9" s="1" t="s">
        <v>67</v>
      </c>
      <c r="B9" s="1">
        <v>5.4</v>
      </c>
      <c r="C9" s="1">
        <v>1</v>
      </c>
      <c r="D9" s="1">
        <v>90</v>
      </c>
      <c r="E9" s="1">
        <v>7.0000000000000007E-2</v>
      </c>
      <c r="F9" s="1">
        <v>0</v>
      </c>
      <c r="G9" s="1">
        <v>0.1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0.03</v>
      </c>
      <c r="P9" s="1">
        <v>0.03</v>
      </c>
      <c r="Q9" s="1">
        <v>0</v>
      </c>
      <c r="R9" s="1">
        <v>0</v>
      </c>
      <c r="S9" s="1">
        <v>0</v>
      </c>
      <c r="T9" s="1">
        <v>0</v>
      </c>
      <c r="U9" s="1">
        <v>7</v>
      </c>
      <c r="V9" s="1">
        <v>5</v>
      </c>
      <c r="W9" s="1">
        <v>71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0.06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14</v>
      </c>
      <c r="AL9" s="1">
        <v>12.9</v>
      </c>
      <c r="AM9" s="1">
        <v>9</v>
      </c>
      <c r="AN9" s="1">
        <v>0.3</v>
      </c>
      <c r="AO9" s="1">
        <v>3.1</v>
      </c>
      <c r="AP9" s="1">
        <v>4</v>
      </c>
      <c r="AQ9" s="1">
        <v>4</v>
      </c>
      <c r="AR9" s="1">
        <v>0</v>
      </c>
      <c r="AS9" s="1">
        <v>2</v>
      </c>
      <c r="AT9" s="1">
        <v>1</v>
      </c>
      <c r="AU9" s="1">
        <v>0</v>
      </c>
      <c r="AV9" s="1">
        <v>0</v>
      </c>
      <c r="AX9" s="1">
        <v>2</v>
      </c>
      <c r="AY9" s="1">
        <v>3</v>
      </c>
      <c r="AZ9" s="1">
        <v>0</v>
      </c>
      <c r="BA9" s="1">
        <v>1</v>
      </c>
      <c r="BB9" s="1">
        <v>4</v>
      </c>
      <c r="BC9" s="1">
        <v>13</v>
      </c>
      <c r="BD9" s="1">
        <v>7</v>
      </c>
      <c r="BE9" s="1">
        <v>5</v>
      </c>
      <c r="BF9" s="1">
        <v>0</v>
      </c>
      <c r="BG9" s="1">
        <v>2</v>
      </c>
      <c r="BH9" s="1">
        <v>2</v>
      </c>
      <c r="BI9" s="1">
        <v>1.83</v>
      </c>
      <c r="BJ9" s="1">
        <v>18</v>
      </c>
      <c r="BK9" s="1">
        <v>16</v>
      </c>
      <c r="BL9" s="1">
        <v>89</v>
      </c>
      <c r="BM9" s="1">
        <v>13</v>
      </c>
      <c r="BN9" s="1">
        <v>10</v>
      </c>
      <c r="BO9" s="1">
        <v>77</v>
      </c>
      <c r="BP9" s="1">
        <v>7</v>
      </c>
      <c r="BQ9" s="1">
        <v>5</v>
      </c>
      <c r="BR9" s="1">
        <v>71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0</v>
      </c>
      <c r="BY9" s="1">
        <v>39</v>
      </c>
      <c r="BZ9" s="1">
        <v>3</v>
      </c>
      <c r="CA9" s="1">
        <v>1</v>
      </c>
      <c r="CB9" s="1">
        <v>2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4.6564380000000014</v>
      </c>
      <c r="CL9" s="1">
        <v>2</v>
      </c>
    </row>
    <row r="10" spans="1:90" x14ac:dyDescent="0.25">
      <c r="A10" s="1" t="s">
        <v>72</v>
      </c>
      <c r="B10" s="1">
        <v>5.8</v>
      </c>
      <c r="C10" s="1">
        <v>2</v>
      </c>
      <c r="D10" s="1">
        <v>90</v>
      </c>
      <c r="E10" s="1">
        <v>0.16</v>
      </c>
      <c r="F10" s="1">
        <v>0</v>
      </c>
      <c r="G10" s="1">
        <v>0.2</v>
      </c>
      <c r="H10" s="1">
        <v>0</v>
      </c>
      <c r="I10" s="1">
        <v>1</v>
      </c>
      <c r="J10" s="1">
        <v>0.5</v>
      </c>
      <c r="K10" s="1">
        <v>1</v>
      </c>
      <c r="L10" s="1">
        <v>0</v>
      </c>
      <c r="M10" s="1">
        <v>0</v>
      </c>
      <c r="N10" s="1">
        <v>0</v>
      </c>
      <c r="O10" s="1">
        <v>0.12</v>
      </c>
      <c r="P10" s="1">
        <v>0.12</v>
      </c>
      <c r="Q10" s="1">
        <v>0</v>
      </c>
      <c r="R10" s="1">
        <v>0</v>
      </c>
      <c r="S10" s="1">
        <v>0</v>
      </c>
      <c r="T10" s="1">
        <v>0</v>
      </c>
      <c r="U10" s="1">
        <v>7</v>
      </c>
      <c r="V10" s="1">
        <v>3</v>
      </c>
      <c r="W10" s="1">
        <v>43</v>
      </c>
      <c r="X10" s="1">
        <v>0.5</v>
      </c>
      <c r="Y10" s="1">
        <v>0</v>
      </c>
      <c r="Z10" s="1">
        <v>0</v>
      </c>
      <c r="AA10" s="1">
        <v>0</v>
      </c>
      <c r="AB10" s="1">
        <v>0</v>
      </c>
      <c r="AC10" s="1">
        <v>0.5</v>
      </c>
      <c r="AD10" s="1">
        <v>0</v>
      </c>
      <c r="AE10" s="1">
        <v>7.0000000000000007E-2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25.5</v>
      </c>
      <c r="AL10" s="1">
        <v>6.55</v>
      </c>
      <c r="AM10" s="1">
        <v>2.8</v>
      </c>
      <c r="AN10" s="1">
        <v>0.7</v>
      </c>
      <c r="AO10" s="1">
        <v>3.6</v>
      </c>
      <c r="AP10" s="1">
        <v>5</v>
      </c>
      <c r="AQ10" s="1">
        <v>5</v>
      </c>
      <c r="AR10" s="1">
        <v>0</v>
      </c>
      <c r="AS10" s="1">
        <v>2</v>
      </c>
      <c r="AT10" s="1">
        <v>1.5</v>
      </c>
      <c r="AU10" s="1">
        <v>0</v>
      </c>
      <c r="AV10" s="1">
        <v>0</v>
      </c>
      <c r="AX10" s="1">
        <v>2.5</v>
      </c>
      <c r="AY10" s="1">
        <v>0</v>
      </c>
      <c r="AZ10" s="1">
        <v>0</v>
      </c>
      <c r="BA10" s="1">
        <v>0</v>
      </c>
      <c r="BB10" s="1">
        <v>0</v>
      </c>
      <c r="BC10" s="1">
        <v>15</v>
      </c>
      <c r="BD10" s="1">
        <v>9.5</v>
      </c>
      <c r="BE10" s="1">
        <v>5.5</v>
      </c>
      <c r="BF10" s="1">
        <v>0</v>
      </c>
      <c r="BG10" s="1">
        <v>2</v>
      </c>
      <c r="BH10" s="1">
        <v>1.5</v>
      </c>
      <c r="BI10" s="1">
        <v>1.78</v>
      </c>
      <c r="BJ10" s="1">
        <v>17</v>
      </c>
      <c r="BK10" s="1">
        <v>9.5</v>
      </c>
      <c r="BL10" s="1">
        <v>56</v>
      </c>
      <c r="BM10" s="1">
        <v>12</v>
      </c>
      <c r="BN10" s="1">
        <v>5</v>
      </c>
      <c r="BO10" s="1">
        <v>42</v>
      </c>
      <c r="BP10" s="1">
        <v>7</v>
      </c>
      <c r="BQ10" s="1">
        <v>3</v>
      </c>
      <c r="BR10" s="1">
        <v>43</v>
      </c>
      <c r="BS10" s="1">
        <v>0</v>
      </c>
      <c r="BT10" s="1">
        <v>0</v>
      </c>
      <c r="BU10" s="1">
        <v>2</v>
      </c>
      <c r="BV10" s="1">
        <v>0</v>
      </c>
      <c r="BW10" s="1">
        <v>0</v>
      </c>
      <c r="BX10" s="1">
        <v>0</v>
      </c>
      <c r="BY10" s="1">
        <v>23.5</v>
      </c>
      <c r="BZ10" s="1">
        <v>5</v>
      </c>
      <c r="CA10" s="1">
        <v>2</v>
      </c>
      <c r="CB10" s="1">
        <v>0.5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5.6926814000000014</v>
      </c>
      <c r="CL10" s="1">
        <v>2</v>
      </c>
    </row>
    <row r="11" spans="1:90" x14ac:dyDescent="0.25">
      <c r="A11" s="1" t="s">
        <v>83</v>
      </c>
      <c r="B11" s="1">
        <v>7.7</v>
      </c>
      <c r="C11" s="1">
        <v>2</v>
      </c>
      <c r="D11" s="1">
        <v>23</v>
      </c>
      <c r="E11" s="1">
        <v>0.06</v>
      </c>
      <c r="F11" s="1">
        <v>0</v>
      </c>
      <c r="G11" s="1">
        <v>0.1</v>
      </c>
      <c r="H11" s="1">
        <v>0</v>
      </c>
      <c r="I11" s="1">
        <v>0.5</v>
      </c>
      <c r="J11" s="1">
        <v>0</v>
      </c>
      <c r="K11" s="1">
        <v>0.5</v>
      </c>
      <c r="L11" s="1">
        <v>0</v>
      </c>
      <c r="M11" s="1">
        <v>0</v>
      </c>
      <c r="N11" s="1">
        <v>0</v>
      </c>
      <c r="O11" s="1">
        <v>0.03</v>
      </c>
      <c r="P11" s="1">
        <v>0.03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0.03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14</v>
      </c>
      <c r="AL11" s="1">
        <v>0.7</v>
      </c>
      <c r="AM11" s="1">
        <v>1.4</v>
      </c>
      <c r="AN11" s="1">
        <v>0.2</v>
      </c>
      <c r="AO11" s="1">
        <v>1.9</v>
      </c>
      <c r="AP11" s="1">
        <v>1.5</v>
      </c>
      <c r="AQ11" s="1">
        <v>1.5</v>
      </c>
      <c r="AR11" s="1">
        <v>0</v>
      </c>
      <c r="AS11" s="1">
        <v>1</v>
      </c>
      <c r="AT11" s="1">
        <v>0</v>
      </c>
      <c r="AU11" s="1">
        <v>0</v>
      </c>
      <c r="AV11" s="1">
        <v>0</v>
      </c>
      <c r="AX11" s="1">
        <v>0.5</v>
      </c>
      <c r="AY11" s="1">
        <v>0.5</v>
      </c>
      <c r="AZ11" s="1">
        <v>0</v>
      </c>
      <c r="BA11" s="1">
        <v>0</v>
      </c>
      <c r="BB11" s="1">
        <v>0.5</v>
      </c>
      <c r="BC11" s="1">
        <v>13.5</v>
      </c>
      <c r="BD11" s="1">
        <v>10.5</v>
      </c>
      <c r="BE11" s="1">
        <v>4</v>
      </c>
      <c r="BF11" s="1">
        <v>2.5</v>
      </c>
      <c r="BG11" s="1">
        <v>4.5</v>
      </c>
      <c r="BH11" s="1">
        <v>2.5</v>
      </c>
      <c r="BI11" s="1">
        <v>1.82</v>
      </c>
      <c r="BJ11" s="1">
        <v>7.5</v>
      </c>
      <c r="BK11" s="1">
        <v>5</v>
      </c>
      <c r="BL11" s="1">
        <v>67</v>
      </c>
      <c r="BM11" s="1">
        <v>4.5</v>
      </c>
      <c r="BN11" s="1">
        <v>2.5</v>
      </c>
      <c r="BO11" s="1">
        <v>56</v>
      </c>
      <c r="BP11" s="1">
        <v>4</v>
      </c>
      <c r="BQ11" s="1">
        <v>2</v>
      </c>
      <c r="BR11" s="1">
        <v>50</v>
      </c>
      <c r="BS11" s="1">
        <v>0</v>
      </c>
      <c r="BT11" s="1">
        <v>0</v>
      </c>
      <c r="BU11" s="1">
        <v>0</v>
      </c>
      <c r="BV11" s="1">
        <v>2</v>
      </c>
      <c r="BW11" s="1">
        <v>0</v>
      </c>
      <c r="BX11" s="1">
        <v>0</v>
      </c>
      <c r="BY11" s="1">
        <v>13</v>
      </c>
      <c r="BZ11" s="1">
        <v>3</v>
      </c>
      <c r="CA11" s="1">
        <v>0.5</v>
      </c>
      <c r="CB11" s="1">
        <v>1.5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6.4299417999999999</v>
      </c>
      <c r="CL11" s="1">
        <v>2</v>
      </c>
    </row>
    <row r="12" spans="1:90" x14ac:dyDescent="0.25">
      <c r="A12" s="1" t="s">
        <v>107</v>
      </c>
      <c r="B12" s="1">
        <v>6.5</v>
      </c>
      <c r="C12" s="1">
        <v>2</v>
      </c>
      <c r="D12" s="1">
        <v>82</v>
      </c>
      <c r="E12" s="1">
        <v>0.42</v>
      </c>
      <c r="F12" s="1">
        <v>0.4</v>
      </c>
      <c r="G12" s="1">
        <v>0.8</v>
      </c>
      <c r="H12" s="1">
        <v>2</v>
      </c>
      <c r="I12" s="1">
        <v>3.5</v>
      </c>
      <c r="J12" s="1">
        <v>1.5</v>
      </c>
      <c r="K12" s="1">
        <v>3</v>
      </c>
      <c r="L12" s="1">
        <v>0.5</v>
      </c>
      <c r="M12" s="1">
        <v>1.5</v>
      </c>
      <c r="N12" s="1">
        <v>0.5</v>
      </c>
      <c r="O12" s="1">
        <v>0.71</v>
      </c>
      <c r="P12" s="1">
        <v>0.71</v>
      </c>
      <c r="Q12" s="1">
        <v>0</v>
      </c>
      <c r="R12" s="1">
        <v>0</v>
      </c>
      <c r="S12" s="1">
        <v>0</v>
      </c>
      <c r="T12" s="1">
        <v>0</v>
      </c>
      <c r="U12" s="1">
        <v>8.5</v>
      </c>
      <c r="V12" s="1">
        <v>7</v>
      </c>
      <c r="W12" s="1">
        <v>82</v>
      </c>
      <c r="X12" s="1">
        <v>0</v>
      </c>
      <c r="Y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0.13</v>
      </c>
      <c r="AF12" s="1">
        <v>1</v>
      </c>
      <c r="AG12" s="1">
        <v>0</v>
      </c>
      <c r="AH12" s="1">
        <v>0</v>
      </c>
      <c r="AI12" s="1">
        <v>0</v>
      </c>
      <c r="AJ12" s="1">
        <v>0</v>
      </c>
      <c r="AK12" s="1">
        <v>45.5</v>
      </c>
      <c r="AL12" s="1">
        <v>11.55</v>
      </c>
      <c r="AM12" s="1">
        <v>19</v>
      </c>
      <c r="AN12" s="1">
        <v>3.2</v>
      </c>
      <c r="AO12" s="1">
        <v>6.3</v>
      </c>
      <c r="AP12" s="1">
        <v>2.5</v>
      </c>
      <c r="AQ12" s="1">
        <v>11.5</v>
      </c>
      <c r="AR12" s="1">
        <v>0</v>
      </c>
      <c r="AS12" s="1">
        <v>5</v>
      </c>
      <c r="AT12" s="1">
        <v>1.5</v>
      </c>
      <c r="AU12" s="1">
        <v>0</v>
      </c>
      <c r="AV12" s="1">
        <v>0</v>
      </c>
      <c r="AX12" s="1">
        <v>1.5</v>
      </c>
      <c r="AY12" s="1">
        <v>2.5</v>
      </c>
      <c r="AZ12" s="1">
        <v>0</v>
      </c>
      <c r="BA12" s="1">
        <v>0</v>
      </c>
      <c r="BB12" s="1">
        <v>2.5</v>
      </c>
      <c r="BC12" s="1">
        <v>13.5</v>
      </c>
      <c r="BD12" s="1">
        <v>5.5</v>
      </c>
      <c r="BE12" s="1">
        <v>5</v>
      </c>
      <c r="BF12" s="1">
        <v>2</v>
      </c>
      <c r="BG12" s="1">
        <v>2</v>
      </c>
      <c r="BH12" s="1">
        <v>0.5</v>
      </c>
      <c r="BI12" s="1">
        <v>1.04</v>
      </c>
      <c r="BJ12" s="1">
        <v>19.5</v>
      </c>
      <c r="BK12" s="1">
        <v>14</v>
      </c>
      <c r="BL12" s="1">
        <v>72</v>
      </c>
      <c r="BM12" s="1">
        <v>11.5</v>
      </c>
      <c r="BN12" s="1">
        <v>8</v>
      </c>
      <c r="BO12" s="1">
        <v>70</v>
      </c>
      <c r="BP12" s="1">
        <v>8.5</v>
      </c>
      <c r="BQ12" s="1">
        <v>7</v>
      </c>
      <c r="BR12" s="1">
        <v>82</v>
      </c>
      <c r="BS12" s="1">
        <v>0</v>
      </c>
      <c r="BT12" s="1">
        <v>0</v>
      </c>
      <c r="BU12" s="1">
        <v>2</v>
      </c>
      <c r="BV12" s="1">
        <v>0</v>
      </c>
      <c r="BW12" s="1">
        <v>1</v>
      </c>
      <c r="BX12" s="1">
        <v>2</v>
      </c>
      <c r="BY12" s="1">
        <v>36</v>
      </c>
      <c r="BZ12" s="1">
        <v>4.5</v>
      </c>
      <c r="CA12" s="1">
        <v>2</v>
      </c>
      <c r="CB12" s="1">
        <v>0.5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3.7422435999999992</v>
      </c>
      <c r="CL12" s="1">
        <v>2</v>
      </c>
    </row>
    <row r="13" spans="1:90" x14ac:dyDescent="0.25">
      <c r="A13" s="1" t="s">
        <v>99</v>
      </c>
      <c r="B13" s="1">
        <v>5.8</v>
      </c>
      <c r="C13" s="1">
        <v>2</v>
      </c>
      <c r="D13" s="1">
        <v>82.5</v>
      </c>
      <c r="E13" s="1">
        <v>0.39</v>
      </c>
      <c r="F13" s="1">
        <v>0.4</v>
      </c>
      <c r="G13" s="1">
        <v>0.8</v>
      </c>
      <c r="H13" s="1">
        <v>2</v>
      </c>
      <c r="I13" s="1">
        <v>1</v>
      </c>
      <c r="J13" s="1">
        <v>1</v>
      </c>
      <c r="K13" s="1">
        <v>1</v>
      </c>
      <c r="L13" s="1">
        <v>0</v>
      </c>
      <c r="M13" s="1">
        <v>1</v>
      </c>
      <c r="N13" s="1">
        <v>0.5</v>
      </c>
      <c r="O13" s="1">
        <v>0.47</v>
      </c>
      <c r="P13" s="1">
        <v>0.47</v>
      </c>
      <c r="Q13" s="1">
        <v>0.5</v>
      </c>
      <c r="R13" s="1">
        <v>0.5</v>
      </c>
      <c r="S13" s="1">
        <v>0</v>
      </c>
      <c r="T13" s="1">
        <v>0</v>
      </c>
      <c r="U13" s="1">
        <v>11.5</v>
      </c>
      <c r="V13" s="1">
        <v>9.5</v>
      </c>
      <c r="W13" s="1">
        <v>83</v>
      </c>
      <c r="X13" s="1">
        <v>5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0.5</v>
      </c>
      <c r="AE13" s="1">
        <v>0.32</v>
      </c>
      <c r="AF13" s="1">
        <v>0.5</v>
      </c>
      <c r="AG13" s="1">
        <v>0</v>
      </c>
      <c r="AH13" s="1">
        <v>0</v>
      </c>
      <c r="AI13" s="1">
        <v>0</v>
      </c>
      <c r="AJ13" s="1">
        <v>0</v>
      </c>
      <c r="AK13" s="1">
        <v>29</v>
      </c>
      <c r="AL13" s="1">
        <v>24.75</v>
      </c>
      <c r="AM13" s="1">
        <v>35.799999999999997</v>
      </c>
      <c r="AN13" s="1">
        <v>2.8</v>
      </c>
      <c r="AO13" s="1">
        <v>5.9</v>
      </c>
      <c r="AP13" s="1">
        <v>8</v>
      </c>
      <c r="AQ13" s="1">
        <v>24.5</v>
      </c>
      <c r="AR13" s="1">
        <v>0.5</v>
      </c>
      <c r="AS13" s="1">
        <v>6</v>
      </c>
      <c r="AT13" s="1">
        <v>1.5</v>
      </c>
      <c r="AU13" s="1">
        <v>2.5</v>
      </c>
      <c r="AV13" s="1">
        <v>1.5</v>
      </c>
      <c r="AW13" s="1">
        <v>60</v>
      </c>
      <c r="AX13" s="1">
        <v>5.5</v>
      </c>
      <c r="AY13" s="1">
        <v>0</v>
      </c>
      <c r="AZ13" s="1">
        <v>0</v>
      </c>
      <c r="BA13" s="1">
        <v>0</v>
      </c>
      <c r="BB13" s="1">
        <v>0</v>
      </c>
      <c r="BC13" s="1">
        <v>13.5</v>
      </c>
      <c r="BD13" s="1">
        <v>5.5</v>
      </c>
      <c r="BE13" s="1">
        <v>5</v>
      </c>
      <c r="BF13" s="1">
        <v>2</v>
      </c>
      <c r="BG13" s="1">
        <v>2</v>
      </c>
      <c r="BH13" s="1">
        <v>0.5</v>
      </c>
      <c r="BI13" s="1">
        <v>1.04</v>
      </c>
      <c r="BJ13" s="1">
        <v>32.5</v>
      </c>
      <c r="BK13" s="1">
        <v>26.5</v>
      </c>
      <c r="BL13" s="1">
        <v>82</v>
      </c>
      <c r="BM13" s="1">
        <v>25</v>
      </c>
      <c r="BN13" s="1">
        <v>15.5</v>
      </c>
      <c r="BO13" s="1">
        <v>62</v>
      </c>
      <c r="BP13" s="1">
        <v>11.5</v>
      </c>
      <c r="BQ13" s="1">
        <v>9.5</v>
      </c>
      <c r="BR13" s="1">
        <v>83</v>
      </c>
      <c r="BS13" s="1">
        <v>0.5</v>
      </c>
      <c r="BT13" s="1">
        <v>0.5</v>
      </c>
      <c r="BU13" s="1">
        <v>2</v>
      </c>
      <c r="BV13" s="1">
        <v>0</v>
      </c>
      <c r="BW13" s="1">
        <v>1</v>
      </c>
      <c r="BX13" s="1">
        <v>1.5</v>
      </c>
      <c r="BY13" s="1">
        <v>58</v>
      </c>
      <c r="BZ13" s="1">
        <v>3</v>
      </c>
      <c r="CA13" s="1">
        <v>3.5</v>
      </c>
      <c r="CB13" s="1">
        <v>4.5</v>
      </c>
      <c r="CC13" s="1">
        <v>0.5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4.1705572999999987</v>
      </c>
      <c r="CL13" s="1">
        <v>2</v>
      </c>
    </row>
    <row r="14" spans="1:90" x14ac:dyDescent="0.25">
      <c r="A14" s="1" t="s">
        <v>60</v>
      </c>
      <c r="B14" s="1">
        <v>7.2</v>
      </c>
      <c r="C14" s="1">
        <v>3</v>
      </c>
      <c r="D14" s="1">
        <v>63.67</v>
      </c>
      <c r="E14" s="1">
        <v>0.2</v>
      </c>
      <c r="F14" s="1">
        <v>0</v>
      </c>
      <c r="G14" s="1">
        <v>0.1</v>
      </c>
      <c r="H14" s="1">
        <v>0</v>
      </c>
      <c r="I14" s="1">
        <v>0.33</v>
      </c>
      <c r="J14" s="1">
        <v>0.33</v>
      </c>
      <c r="K14" s="1">
        <v>0.33</v>
      </c>
      <c r="L14" s="1">
        <v>0</v>
      </c>
      <c r="M14" s="1">
        <v>0</v>
      </c>
      <c r="N14" s="1">
        <v>0.33</v>
      </c>
      <c r="O14" s="1">
        <v>7.0000000000000007E-2</v>
      </c>
      <c r="P14" s="1">
        <v>7.0000000000000007E-2</v>
      </c>
      <c r="Q14" s="1">
        <v>0</v>
      </c>
      <c r="R14" s="1">
        <v>0</v>
      </c>
      <c r="S14" s="1">
        <v>0</v>
      </c>
      <c r="T14" s="1">
        <v>0</v>
      </c>
      <c r="U14" s="1">
        <v>4</v>
      </c>
      <c r="V14" s="1">
        <v>2</v>
      </c>
      <c r="W14" s="1">
        <v>50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0.03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12.33</v>
      </c>
      <c r="AL14" s="1">
        <v>1.37</v>
      </c>
      <c r="AM14" s="1">
        <v>3.07</v>
      </c>
      <c r="AN14" s="1">
        <v>0.4</v>
      </c>
      <c r="AO14" s="1">
        <v>3.1</v>
      </c>
      <c r="AP14" s="1">
        <v>1.67</v>
      </c>
      <c r="AQ14" s="1">
        <v>1.67</v>
      </c>
      <c r="AR14" s="1">
        <v>0</v>
      </c>
      <c r="AS14" s="1">
        <v>1.67</v>
      </c>
      <c r="AT14" s="1">
        <v>3</v>
      </c>
      <c r="AU14" s="1">
        <v>0.67</v>
      </c>
      <c r="AV14" s="1">
        <v>0.67</v>
      </c>
      <c r="AW14" s="1">
        <v>100</v>
      </c>
      <c r="AX14" s="1">
        <v>1.67</v>
      </c>
      <c r="AY14" s="1">
        <v>0.67</v>
      </c>
      <c r="AZ14" s="1">
        <v>0</v>
      </c>
      <c r="BA14" s="1">
        <v>0</v>
      </c>
      <c r="BB14" s="1">
        <v>0.67</v>
      </c>
      <c r="BC14" s="1">
        <v>16.329999999999998</v>
      </c>
      <c r="BD14" s="1">
        <v>12.33</v>
      </c>
      <c r="BE14" s="1">
        <v>6.67</v>
      </c>
      <c r="BF14" s="1">
        <v>1</v>
      </c>
      <c r="BG14" s="1">
        <v>3.67</v>
      </c>
      <c r="BH14" s="1">
        <v>4.33</v>
      </c>
      <c r="BI14" s="1">
        <v>2.68</v>
      </c>
      <c r="BJ14" s="1">
        <v>8.67</v>
      </c>
      <c r="BK14" s="1">
        <v>6</v>
      </c>
      <c r="BL14" s="1">
        <v>69</v>
      </c>
      <c r="BM14" s="1">
        <v>6.33</v>
      </c>
      <c r="BN14" s="1">
        <v>3.67</v>
      </c>
      <c r="BO14" s="1">
        <v>58</v>
      </c>
      <c r="BP14" s="1">
        <v>4</v>
      </c>
      <c r="BQ14" s="1">
        <v>2</v>
      </c>
      <c r="BR14" s="1">
        <v>50</v>
      </c>
      <c r="BS14" s="1">
        <v>0</v>
      </c>
      <c r="BT14" s="1">
        <v>0</v>
      </c>
      <c r="BU14" s="1">
        <v>2</v>
      </c>
      <c r="BV14" s="1">
        <v>1</v>
      </c>
      <c r="BW14" s="1">
        <v>0</v>
      </c>
      <c r="BX14" s="1">
        <v>0</v>
      </c>
      <c r="BY14" s="1">
        <v>20.67</v>
      </c>
      <c r="BZ14" s="1">
        <v>3.33</v>
      </c>
      <c r="CA14" s="1">
        <v>1</v>
      </c>
      <c r="CB14" s="1">
        <v>0</v>
      </c>
      <c r="CC14" s="1">
        <v>0.33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3.8687426999999999</v>
      </c>
      <c r="CL14" s="1">
        <v>1</v>
      </c>
    </row>
    <row r="15" spans="1:90" x14ac:dyDescent="0.25">
      <c r="A15" s="1" t="s">
        <v>105</v>
      </c>
      <c r="B15" s="1">
        <v>12.5</v>
      </c>
      <c r="C15" s="1">
        <v>1</v>
      </c>
      <c r="D15" s="1">
        <v>90</v>
      </c>
      <c r="E15" s="1">
        <v>0.73</v>
      </c>
      <c r="F15" s="1">
        <v>1</v>
      </c>
      <c r="G15" s="1">
        <v>1.3</v>
      </c>
      <c r="H15" s="1">
        <v>1</v>
      </c>
      <c r="I15" s="1">
        <v>3</v>
      </c>
      <c r="J15" s="1">
        <v>2</v>
      </c>
      <c r="K15" s="1">
        <v>3</v>
      </c>
      <c r="L15" s="1">
        <v>0</v>
      </c>
      <c r="M15" s="1">
        <v>2</v>
      </c>
      <c r="N15" s="1">
        <v>0</v>
      </c>
      <c r="O15" s="1">
        <v>0.45</v>
      </c>
      <c r="P15" s="1">
        <v>1.22</v>
      </c>
      <c r="Q15" s="1">
        <v>1</v>
      </c>
      <c r="R15" s="1">
        <v>1</v>
      </c>
      <c r="S15" s="1">
        <v>0</v>
      </c>
      <c r="T15" s="1">
        <v>0</v>
      </c>
      <c r="U15" s="1">
        <v>15</v>
      </c>
      <c r="V15" s="1">
        <v>9</v>
      </c>
      <c r="W15" s="1">
        <v>60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0.11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48</v>
      </c>
      <c r="AL15" s="1">
        <v>4.4000000000000004</v>
      </c>
      <c r="AM15" s="1">
        <v>39</v>
      </c>
      <c r="AN15" s="1">
        <v>5.2</v>
      </c>
      <c r="AO15" s="1">
        <v>9.1</v>
      </c>
      <c r="AP15" s="1">
        <v>7</v>
      </c>
      <c r="AQ15" s="1">
        <v>31</v>
      </c>
      <c r="AR15" s="1">
        <v>3</v>
      </c>
      <c r="AS15" s="1">
        <v>9</v>
      </c>
      <c r="AT15" s="1">
        <v>0</v>
      </c>
      <c r="AU15" s="1">
        <v>1</v>
      </c>
      <c r="AV15" s="1">
        <v>1</v>
      </c>
      <c r="AW15" s="1">
        <v>100</v>
      </c>
      <c r="AX15" s="1">
        <v>3</v>
      </c>
      <c r="AY15" s="1">
        <v>1</v>
      </c>
      <c r="AZ15" s="1">
        <v>0</v>
      </c>
      <c r="BA15" s="1">
        <v>0</v>
      </c>
      <c r="BB15" s="1">
        <v>1</v>
      </c>
      <c r="BC15" s="1">
        <v>11</v>
      </c>
      <c r="BD15" s="1">
        <v>8</v>
      </c>
      <c r="BE15" s="1">
        <v>5</v>
      </c>
      <c r="BF15" s="1">
        <v>3</v>
      </c>
      <c r="BG15" s="1">
        <v>4</v>
      </c>
      <c r="BH15" s="1">
        <v>1</v>
      </c>
      <c r="BI15" s="1">
        <v>1.37</v>
      </c>
      <c r="BJ15" s="1">
        <v>39</v>
      </c>
      <c r="BK15" s="1">
        <v>29</v>
      </c>
      <c r="BL15" s="1">
        <v>74</v>
      </c>
      <c r="BM15" s="1">
        <v>28</v>
      </c>
      <c r="BN15" s="1">
        <v>20</v>
      </c>
      <c r="BO15" s="1">
        <v>71</v>
      </c>
      <c r="BP15" s="1">
        <v>15</v>
      </c>
      <c r="BQ15" s="1">
        <v>9</v>
      </c>
      <c r="BR15" s="1">
        <v>60</v>
      </c>
      <c r="BS15" s="1">
        <v>0</v>
      </c>
      <c r="BT15" s="1">
        <v>0</v>
      </c>
      <c r="BU15" s="1">
        <v>1</v>
      </c>
      <c r="BV15" s="1">
        <v>0</v>
      </c>
      <c r="BW15" s="1">
        <v>0</v>
      </c>
      <c r="BX15" s="1">
        <v>1</v>
      </c>
      <c r="BY15" s="1">
        <v>57</v>
      </c>
      <c r="BZ15" s="1">
        <v>8</v>
      </c>
      <c r="CA15" s="1">
        <v>3</v>
      </c>
      <c r="CB15" s="1">
        <v>1</v>
      </c>
      <c r="CC15" s="1">
        <v>1</v>
      </c>
      <c r="CD15" s="1">
        <v>1</v>
      </c>
      <c r="CE15" s="1">
        <v>0</v>
      </c>
      <c r="CF15" s="1">
        <v>0</v>
      </c>
      <c r="CG15" s="1">
        <v>0</v>
      </c>
      <c r="CH15" s="1">
        <v>0</v>
      </c>
      <c r="CI15" s="1">
        <v>1</v>
      </c>
      <c r="CJ15" s="1">
        <v>1</v>
      </c>
      <c r="CK15" s="1">
        <f t="shared" si="0"/>
        <v>4.1552410000000011</v>
      </c>
      <c r="CL15" s="1">
        <v>1</v>
      </c>
    </row>
    <row r="16" spans="1:90" x14ac:dyDescent="0.25">
      <c r="A16" s="1" t="s">
        <v>80</v>
      </c>
      <c r="B16" s="1">
        <v>5.8</v>
      </c>
      <c r="C16" s="1">
        <v>3</v>
      </c>
      <c r="D16" s="1">
        <v>90</v>
      </c>
      <c r="E16" s="1">
        <v>0.19</v>
      </c>
      <c r="F16" s="1">
        <v>0</v>
      </c>
      <c r="G16" s="1">
        <v>0.1</v>
      </c>
      <c r="H16" s="1">
        <v>0</v>
      </c>
      <c r="I16" s="1">
        <v>0.67</v>
      </c>
      <c r="J16" s="1">
        <v>0.33</v>
      </c>
      <c r="K16" s="1">
        <v>0</v>
      </c>
      <c r="L16" s="1">
        <v>0.67</v>
      </c>
      <c r="M16" s="1">
        <v>0</v>
      </c>
      <c r="N16" s="1">
        <v>0</v>
      </c>
      <c r="O16" s="1">
        <v>0.05</v>
      </c>
      <c r="P16" s="1">
        <v>0.05</v>
      </c>
      <c r="Q16" s="1">
        <v>0</v>
      </c>
      <c r="R16" s="1">
        <v>0</v>
      </c>
      <c r="S16" s="1">
        <v>0</v>
      </c>
      <c r="T16" s="1">
        <v>0</v>
      </c>
      <c r="U16" s="1">
        <v>9.33</v>
      </c>
      <c r="V16" s="1">
        <v>8.33</v>
      </c>
      <c r="W16" s="1">
        <v>89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0.33</v>
      </c>
      <c r="AI16" s="1">
        <v>0</v>
      </c>
      <c r="AJ16" s="1">
        <v>0</v>
      </c>
      <c r="AK16" s="1">
        <v>6</v>
      </c>
      <c r="AL16" s="1">
        <v>9.67</v>
      </c>
      <c r="AM16" s="1">
        <v>18.8</v>
      </c>
      <c r="AN16" s="1">
        <v>0.3</v>
      </c>
      <c r="AO16" s="1">
        <v>3.3</v>
      </c>
      <c r="AP16" s="1">
        <v>8.67</v>
      </c>
      <c r="AQ16" s="1">
        <v>8.67</v>
      </c>
      <c r="AR16" s="1">
        <v>0</v>
      </c>
      <c r="AS16" s="1">
        <v>1.67</v>
      </c>
      <c r="AT16" s="1">
        <v>3.67</v>
      </c>
      <c r="AU16" s="1">
        <v>3.67</v>
      </c>
      <c r="AV16" s="1">
        <v>1.67</v>
      </c>
      <c r="AW16" s="1">
        <v>46</v>
      </c>
      <c r="AX16" s="1">
        <v>7.33</v>
      </c>
      <c r="AY16" s="1">
        <v>3.33</v>
      </c>
      <c r="AZ16" s="1">
        <v>0.33</v>
      </c>
      <c r="BA16" s="1">
        <v>1</v>
      </c>
      <c r="BB16" s="1">
        <v>4.67</v>
      </c>
      <c r="BC16" s="1">
        <v>16.329999999999998</v>
      </c>
      <c r="BD16" s="1">
        <v>12.33</v>
      </c>
      <c r="BE16" s="1">
        <v>6.67</v>
      </c>
      <c r="BF16" s="1">
        <v>1</v>
      </c>
      <c r="BG16" s="1">
        <v>3.67</v>
      </c>
      <c r="BH16" s="1">
        <v>4.33</v>
      </c>
      <c r="BI16" s="1">
        <v>2.68</v>
      </c>
      <c r="BJ16" s="1">
        <v>31.33</v>
      </c>
      <c r="BK16" s="1">
        <v>25.67</v>
      </c>
      <c r="BL16" s="1">
        <v>82</v>
      </c>
      <c r="BM16" s="1">
        <v>20.329999999999998</v>
      </c>
      <c r="BN16" s="1">
        <v>16</v>
      </c>
      <c r="BO16" s="1">
        <v>79</v>
      </c>
      <c r="BP16" s="1">
        <v>9.33</v>
      </c>
      <c r="BQ16" s="1">
        <v>8.33</v>
      </c>
      <c r="BR16" s="1">
        <v>89</v>
      </c>
      <c r="BS16" s="1">
        <v>0</v>
      </c>
      <c r="BT16" s="1">
        <v>0</v>
      </c>
      <c r="BU16" s="1">
        <v>3</v>
      </c>
      <c r="BV16" s="1">
        <v>0</v>
      </c>
      <c r="BW16" s="1">
        <v>0</v>
      </c>
      <c r="BX16" s="1">
        <v>2</v>
      </c>
      <c r="BY16" s="1">
        <v>56.67</v>
      </c>
      <c r="BZ16" s="1">
        <v>1.67</v>
      </c>
      <c r="CA16" s="1">
        <v>4.33</v>
      </c>
      <c r="CB16" s="1">
        <v>1.33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1.9421145000000015</v>
      </c>
      <c r="CL16" s="1">
        <v>1</v>
      </c>
    </row>
    <row r="17" spans="1:90" x14ac:dyDescent="0.25">
      <c r="A17" s="1" t="s">
        <v>85</v>
      </c>
      <c r="B17" s="1">
        <v>4.9000000000000004</v>
      </c>
      <c r="C17" s="1">
        <v>1</v>
      </c>
      <c r="D17" s="1">
        <v>29</v>
      </c>
      <c r="E17" s="1">
        <v>0.22</v>
      </c>
      <c r="F17" s="1">
        <v>0</v>
      </c>
      <c r="G17" s="1">
        <v>0.2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v>1</v>
      </c>
      <c r="O17" s="1">
        <v>0.16</v>
      </c>
      <c r="P17" s="1">
        <v>0.16</v>
      </c>
      <c r="Q17" s="1">
        <v>0</v>
      </c>
      <c r="R17" s="1">
        <v>0</v>
      </c>
      <c r="S17" s="1">
        <v>0</v>
      </c>
      <c r="T17" s="1">
        <v>0</v>
      </c>
      <c r="U17" s="1">
        <v>7</v>
      </c>
      <c r="V17" s="1">
        <v>4</v>
      </c>
      <c r="W17" s="1">
        <v>57</v>
      </c>
      <c r="X17" s="1">
        <v>1</v>
      </c>
      <c r="Y17" s="1">
        <v>1</v>
      </c>
      <c r="Z17" s="1">
        <v>100</v>
      </c>
      <c r="AA17" s="1">
        <v>0</v>
      </c>
      <c r="AB17" s="1">
        <v>0</v>
      </c>
      <c r="AC17" s="1">
        <v>0</v>
      </c>
      <c r="AD17" s="1">
        <v>0</v>
      </c>
      <c r="AE17" s="1">
        <v>0.04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19</v>
      </c>
      <c r="AL17" s="1">
        <v>5</v>
      </c>
      <c r="AM17" s="1">
        <v>12.2</v>
      </c>
      <c r="AN17" s="1">
        <v>0.8</v>
      </c>
      <c r="AO17" s="1">
        <v>2.6</v>
      </c>
      <c r="AP17" s="1">
        <v>3</v>
      </c>
      <c r="AQ17" s="1">
        <v>3</v>
      </c>
      <c r="AR17" s="1">
        <v>0</v>
      </c>
      <c r="AS17" s="1">
        <v>1</v>
      </c>
      <c r="AT17" s="1">
        <v>1</v>
      </c>
      <c r="AU17" s="1">
        <v>3</v>
      </c>
      <c r="AV17" s="1">
        <v>2</v>
      </c>
      <c r="AW17" s="1">
        <v>67</v>
      </c>
      <c r="AX17" s="1">
        <v>1</v>
      </c>
      <c r="AY17" s="1">
        <v>1</v>
      </c>
      <c r="AZ17" s="1">
        <v>0</v>
      </c>
      <c r="BA17" s="1">
        <v>0</v>
      </c>
      <c r="BB17" s="1">
        <v>1</v>
      </c>
      <c r="BC17" s="1">
        <v>17</v>
      </c>
      <c r="BD17" s="1">
        <v>12</v>
      </c>
      <c r="BE17" s="1">
        <v>6</v>
      </c>
      <c r="BF17" s="1">
        <v>0</v>
      </c>
      <c r="BG17" s="1">
        <v>2</v>
      </c>
      <c r="BH17" s="1">
        <v>1</v>
      </c>
      <c r="BI17" s="1">
        <v>1.73</v>
      </c>
      <c r="BJ17" s="1">
        <v>10</v>
      </c>
      <c r="BK17" s="1">
        <v>7</v>
      </c>
      <c r="BL17" s="1">
        <v>70</v>
      </c>
      <c r="BM17" s="1">
        <v>9</v>
      </c>
      <c r="BN17" s="1">
        <v>6</v>
      </c>
      <c r="BO17" s="1">
        <v>67</v>
      </c>
      <c r="BP17" s="1">
        <v>7</v>
      </c>
      <c r="BQ17" s="1">
        <v>4</v>
      </c>
      <c r="BR17" s="1">
        <v>57</v>
      </c>
      <c r="BS17" s="1">
        <v>0</v>
      </c>
      <c r="BT17" s="1">
        <v>0</v>
      </c>
      <c r="BU17" s="1">
        <v>0</v>
      </c>
      <c r="BV17" s="1">
        <v>1</v>
      </c>
      <c r="BW17" s="1">
        <v>0</v>
      </c>
      <c r="BX17" s="1">
        <v>0</v>
      </c>
      <c r="BY17" s="1">
        <v>22</v>
      </c>
      <c r="BZ17" s="1">
        <v>2</v>
      </c>
      <c r="CA17" s="1">
        <v>1</v>
      </c>
      <c r="CB17" s="1">
        <v>1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3.9787774999999996</v>
      </c>
      <c r="CL17" s="1">
        <v>1</v>
      </c>
    </row>
  </sheetData>
  <sortState xmlns:xlrd2="http://schemas.microsoft.com/office/spreadsheetml/2017/richdata2" ref="A2:CL17">
    <sortCondition descending="1" ref="CL2:CL1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96F1-2479-4FA2-BB69-4DE3B6C7EE95}">
  <dimension ref="A1:CL2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107</v>
      </c>
      <c r="B2" s="1">
        <v>6.5</v>
      </c>
      <c r="C2" s="1">
        <v>2</v>
      </c>
      <c r="D2" s="1">
        <v>76.5</v>
      </c>
      <c r="E2" s="1">
        <v>0.68</v>
      </c>
      <c r="F2" s="1">
        <v>1</v>
      </c>
      <c r="G2" s="1">
        <v>0.8</v>
      </c>
      <c r="H2" s="1">
        <v>2</v>
      </c>
      <c r="I2" s="1">
        <v>2</v>
      </c>
      <c r="J2" s="1">
        <v>1.5</v>
      </c>
      <c r="K2" s="1">
        <v>2</v>
      </c>
      <c r="L2" s="1">
        <v>0</v>
      </c>
      <c r="M2" s="1">
        <v>1.5</v>
      </c>
      <c r="N2" s="1">
        <v>0</v>
      </c>
      <c r="O2" s="1">
        <v>0.68</v>
      </c>
      <c r="P2" s="1">
        <v>0.68</v>
      </c>
      <c r="Q2" s="1">
        <v>0</v>
      </c>
      <c r="R2" s="1">
        <v>0</v>
      </c>
      <c r="S2" s="1">
        <v>0</v>
      </c>
      <c r="T2" s="1">
        <v>0</v>
      </c>
      <c r="U2" s="1">
        <v>7</v>
      </c>
      <c r="V2" s="1">
        <v>4</v>
      </c>
      <c r="W2" s="1">
        <v>57</v>
      </c>
      <c r="X2" s="1">
        <v>0</v>
      </c>
      <c r="Y2" s="1">
        <v>0</v>
      </c>
      <c r="AA2" s="1">
        <v>0</v>
      </c>
      <c r="AB2" s="1">
        <v>0</v>
      </c>
      <c r="AC2" s="1">
        <v>1</v>
      </c>
      <c r="AD2" s="1">
        <v>0</v>
      </c>
      <c r="AE2" s="1">
        <v>0.1</v>
      </c>
      <c r="AF2" s="1">
        <v>1</v>
      </c>
      <c r="AG2" s="1">
        <v>0</v>
      </c>
      <c r="AH2" s="1">
        <v>0</v>
      </c>
      <c r="AI2" s="1">
        <v>0</v>
      </c>
      <c r="AJ2" s="1">
        <v>0</v>
      </c>
      <c r="AK2" s="1">
        <v>30.5</v>
      </c>
      <c r="AL2" s="1">
        <v>11.75</v>
      </c>
      <c r="AM2" s="1">
        <v>17.100000000000001</v>
      </c>
      <c r="AN2" s="1">
        <v>3</v>
      </c>
      <c r="AO2" s="1">
        <v>6.2</v>
      </c>
      <c r="AP2" s="1">
        <v>1.5</v>
      </c>
      <c r="AQ2" s="1">
        <v>10.5</v>
      </c>
      <c r="AR2" s="1">
        <v>0</v>
      </c>
      <c r="AS2" s="1">
        <v>5</v>
      </c>
      <c r="AT2" s="1">
        <v>2</v>
      </c>
      <c r="AU2" s="1">
        <v>0.5</v>
      </c>
      <c r="AV2" s="1">
        <v>0.5</v>
      </c>
      <c r="AW2" s="1">
        <v>100</v>
      </c>
      <c r="AX2" s="1">
        <v>3.5</v>
      </c>
      <c r="AY2" s="1">
        <v>2</v>
      </c>
      <c r="AZ2" s="1">
        <v>0</v>
      </c>
      <c r="BA2" s="1">
        <v>0</v>
      </c>
      <c r="BB2" s="1">
        <v>2</v>
      </c>
      <c r="BC2" s="1">
        <v>16</v>
      </c>
      <c r="BD2" s="1">
        <v>8.5</v>
      </c>
      <c r="BE2" s="1">
        <v>5</v>
      </c>
      <c r="BF2" s="1">
        <v>2</v>
      </c>
      <c r="BG2" s="1">
        <v>4</v>
      </c>
      <c r="BH2" s="1">
        <v>2</v>
      </c>
      <c r="BI2" s="1">
        <v>1.42</v>
      </c>
      <c r="BJ2" s="1">
        <v>18.5</v>
      </c>
      <c r="BK2" s="1">
        <v>13</v>
      </c>
      <c r="BL2" s="1">
        <v>70</v>
      </c>
      <c r="BM2" s="1">
        <v>10</v>
      </c>
      <c r="BN2" s="1">
        <v>6</v>
      </c>
      <c r="BO2" s="1">
        <v>60</v>
      </c>
      <c r="BP2" s="1">
        <v>7</v>
      </c>
      <c r="BQ2" s="1">
        <v>4</v>
      </c>
      <c r="BR2" s="1">
        <v>57</v>
      </c>
      <c r="BS2" s="1">
        <v>0</v>
      </c>
      <c r="BT2" s="1">
        <v>0</v>
      </c>
      <c r="BU2" s="1">
        <v>2</v>
      </c>
      <c r="BV2" s="1">
        <v>0</v>
      </c>
      <c r="BW2" s="1">
        <v>1</v>
      </c>
      <c r="BX2" s="1">
        <v>0.5</v>
      </c>
      <c r="BY2" s="1">
        <v>31</v>
      </c>
      <c r="BZ2" s="1">
        <v>3.5</v>
      </c>
      <c r="CA2" s="1">
        <v>1</v>
      </c>
      <c r="CB2" s="1">
        <v>1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20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2.2369459999999983</v>
      </c>
      <c r="CL2" s="1">
        <v>14</v>
      </c>
    </row>
    <row r="3" spans="1:90" x14ac:dyDescent="0.25">
      <c r="A3" s="1" t="s">
        <v>105</v>
      </c>
      <c r="B3" s="1">
        <v>12.5</v>
      </c>
      <c r="C3" s="1">
        <v>1</v>
      </c>
      <c r="D3" s="1">
        <v>90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1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10</v>
      </c>
      <c r="V3" s="1">
        <v>9</v>
      </c>
      <c r="W3" s="1">
        <v>90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1</v>
      </c>
      <c r="AI3" s="1">
        <v>0</v>
      </c>
      <c r="AJ3" s="1">
        <v>0</v>
      </c>
      <c r="AK3" s="1">
        <v>37</v>
      </c>
      <c r="AL3" s="1">
        <v>5.2</v>
      </c>
      <c r="AM3" s="1">
        <v>0</v>
      </c>
      <c r="AN3" s="1">
        <v>0</v>
      </c>
      <c r="AO3" s="1">
        <v>1.5</v>
      </c>
      <c r="AP3" s="1">
        <v>1</v>
      </c>
      <c r="AQ3" s="1">
        <v>1</v>
      </c>
      <c r="AR3" s="1">
        <v>0</v>
      </c>
      <c r="AS3" s="1">
        <v>1</v>
      </c>
      <c r="AT3" s="1">
        <v>1</v>
      </c>
      <c r="AU3" s="1">
        <v>0</v>
      </c>
      <c r="AV3" s="1">
        <v>0</v>
      </c>
      <c r="AX3" s="1">
        <v>0</v>
      </c>
      <c r="AY3" s="1">
        <v>1</v>
      </c>
      <c r="AZ3" s="1">
        <v>0</v>
      </c>
      <c r="BA3" s="1">
        <v>0</v>
      </c>
      <c r="BB3" s="1">
        <v>1</v>
      </c>
      <c r="BC3" s="1">
        <v>13</v>
      </c>
      <c r="BD3" s="1">
        <v>5</v>
      </c>
      <c r="BE3" s="1">
        <v>8</v>
      </c>
      <c r="BF3" s="1">
        <v>0</v>
      </c>
      <c r="BG3" s="1">
        <v>0</v>
      </c>
      <c r="BH3" s="1">
        <v>1</v>
      </c>
      <c r="BI3" s="1">
        <v>1.28</v>
      </c>
      <c r="BJ3" s="1">
        <v>31</v>
      </c>
      <c r="BK3" s="1">
        <v>24</v>
      </c>
      <c r="BL3" s="1">
        <v>77</v>
      </c>
      <c r="BM3" s="1">
        <v>21</v>
      </c>
      <c r="BN3" s="1">
        <v>16</v>
      </c>
      <c r="BO3" s="1">
        <v>76</v>
      </c>
      <c r="BP3" s="1">
        <v>10</v>
      </c>
      <c r="BQ3" s="1">
        <v>9</v>
      </c>
      <c r="BR3" s="1">
        <v>90</v>
      </c>
      <c r="BS3" s="1">
        <v>0</v>
      </c>
      <c r="BT3" s="1">
        <v>0</v>
      </c>
      <c r="BU3" s="1">
        <v>1</v>
      </c>
      <c r="BV3" s="1">
        <v>0</v>
      </c>
      <c r="BW3" s="1">
        <v>0</v>
      </c>
      <c r="BX3" s="1">
        <v>1</v>
      </c>
      <c r="BY3" s="1">
        <v>37</v>
      </c>
      <c r="BZ3" s="1">
        <v>2</v>
      </c>
      <c r="CA3" s="1">
        <v>0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1.2112008000000005</v>
      </c>
      <c r="CL3" s="1">
        <v>12</v>
      </c>
    </row>
    <row r="4" spans="1:90" x14ac:dyDescent="0.25">
      <c r="A4" s="1" t="s">
        <v>76</v>
      </c>
      <c r="B4" s="1">
        <v>11.5</v>
      </c>
      <c r="C4" s="1">
        <v>1</v>
      </c>
      <c r="D4" s="1">
        <v>45</v>
      </c>
      <c r="E4" s="1">
        <v>0.1</v>
      </c>
      <c r="F4" s="1">
        <v>0.67</v>
      </c>
      <c r="G4" s="1">
        <v>0.2</v>
      </c>
      <c r="H4" s="1">
        <v>2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0.18</v>
      </c>
      <c r="P4" s="1">
        <v>0.18</v>
      </c>
      <c r="Q4" s="1">
        <v>1</v>
      </c>
      <c r="R4" s="1">
        <v>1</v>
      </c>
      <c r="S4" s="1">
        <v>0</v>
      </c>
      <c r="T4" s="1">
        <v>1</v>
      </c>
      <c r="U4" s="1">
        <v>5</v>
      </c>
      <c r="V4" s="1">
        <v>4</v>
      </c>
      <c r="W4" s="1">
        <v>80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0.06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27</v>
      </c>
      <c r="AL4" s="1">
        <v>1.1000000000000001</v>
      </c>
      <c r="AM4" s="1">
        <v>36.200000000000003</v>
      </c>
      <c r="AN4" s="1">
        <v>0.9</v>
      </c>
      <c r="AO4" s="1">
        <v>2.2999999999999998</v>
      </c>
      <c r="AP4" s="1">
        <v>6</v>
      </c>
      <c r="AQ4" s="1">
        <v>39</v>
      </c>
      <c r="AR4" s="1">
        <v>2</v>
      </c>
      <c r="AS4" s="1">
        <v>10</v>
      </c>
      <c r="AT4" s="1">
        <v>0</v>
      </c>
      <c r="AU4" s="1">
        <v>0</v>
      </c>
      <c r="AV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1</v>
      </c>
      <c r="BC4" s="1">
        <v>8</v>
      </c>
      <c r="BD4" s="1">
        <v>5</v>
      </c>
      <c r="BE4" s="1">
        <v>1</v>
      </c>
      <c r="BF4" s="1">
        <v>0</v>
      </c>
      <c r="BG4" s="1">
        <v>1</v>
      </c>
      <c r="BH4" s="1">
        <v>0</v>
      </c>
      <c r="BI4" s="1">
        <v>0.13</v>
      </c>
      <c r="BJ4" s="1">
        <v>10</v>
      </c>
      <c r="BK4" s="1">
        <v>6</v>
      </c>
      <c r="BL4" s="1">
        <v>60</v>
      </c>
      <c r="BM4" s="1">
        <v>8</v>
      </c>
      <c r="BN4" s="1">
        <v>5</v>
      </c>
      <c r="BO4" s="1">
        <v>63</v>
      </c>
      <c r="BP4" s="1">
        <v>5</v>
      </c>
      <c r="BQ4" s="1">
        <v>4</v>
      </c>
      <c r="BR4" s="1">
        <v>80</v>
      </c>
      <c r="BS4" s="1">
        <v>0</v>
      </c>
      <c r="BT4" s="1">
        <v>0</v>
      </c>
      <c r="BU4" s="1">
        <v>0</v>
      </c>
      <c r="BV4" s="1">
        <v>1</v>
      </c>
      <c r="BW4" s="1">
        <v>0</v>
      </c>
      <c r="BX4" s="1">
        <v>1</v>
      </c>
      <c r="BY4" s="1">
        <v>18</v>
      </c>
      <c r="BZ4" s="1">
        <v>6</v>
      </c>
      <c r="CA4" s="1">
        <v>0</v>
      </c>
      <c r="CB4" s="1">
        <v>1</v>
      </c>
      <c r="CC4" s="1">
        <v>2</v>
      </c>
      <c r="CD4" s="1">
        <v>1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5.7544165999999999</v>
      </c>
      <c r="CL4" s="1">
        <v>8</v>
      </c>
    </row>
    <row r="5" spans="1:90" x14ac:dyDescent="0.25">
      <c r="A5" s="1" t="s">
        <v>62</v>
      </c>
      <c r="B5" s="1">
        <v>5.9</v>
      </c>
      <c r="C5" s="1">
        <v>1</v>
      </c>
      <c r="D5" s="1">
        <v>45</v>
      </c>
      <c r="E5" s="1">
        <v>0.17</v>
      </c>
      <c r="F5" s="1">
        <v>0</v>
      </c>
      <c r="G5" s="1">
        <v>0.2</v>
      </c>
      <c r="H5" s="1">
        <v>0</v>
      </c>
      <c r="I5" s="1">
        <v>1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0.13</v>
      </c>
      <c r="P5" s="1">
        <v>0.13</v>
      </c>
      <c r="Q5" s="1">
        <v>0</v>
      </c>
      <c r="R5" s="1">
        <v>0</v>
      </c>
      <c r="S5" s="1">
        <v>0</v>
      </c>
      <c r="T5" s="1">
        <v>0</v>
      </c>
      <c r="U5" s="1">
        <v>8</v>
      </c>
      <c r="V5" s="1">
        <v>7</v>
      </c>
      <c r="W5" s="1">
        <v>88</v>
      </c>
      <c r="X5" s="1">
        <v>0</v>
      </c>
      <c r="Y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0.03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9</v>
      </c>
      <c r="AL5" s="1">
        <v>13</v>
      </c>
      <c r="AM5" s="1">
        <v>9.1999999999999993</v>
      </c>
      <c r="AN5" s="1">
        <v>0.6</v>
      </c>
      <c r="AO5" s="1">
        <v>2.2000000000000002</v>
      </c>
      <c r="AP5" s="1">
        <v>2</v>
      </c>
      <c r="AQ5" s="1">
        <v>2</v>
      </c>
      <c r="AR5" s="1">
        <v>0</v>
      </c>
      <c r="AS5" s="1">
        <v>1</v>
      </c>
      <c r="AT5" s="1">
        <v>0</v>
      </c>
      <c r="AU5" s="1">
        <v>1</v>
      </c>
      <c r="AV5" s="1">
        <v>0</v>
      </c>
      <c r="AW5" s="1">
        <v>0</v>
      </c>
      <c r="AX5" s="1">
        <v>1</v>
      </c>
      <c r="AY5" s="1">
        <v>1</v>
      </c>
      <c r="AZ5" s="1">
        <v>0</v>
      </c>
      <c r="BA5" s="1">
        <v>0</v>
      </c>
      <c r="BB5" s="1">
        <v>1</v>
      </c>
      <c r="BC5" s="1">
        <v>16</v>
      </c>
      <c r="BD5" s="1">
        <v>12</v>
      </c>
      <c r="BE5" s="1">
        <v>6</v>
      </c>
      <c r="BF5" s="1">
        <v>1</v>
      </c>
      <c r="BG5" s="1">
        <v>4</v>
      </c>
      <c r="BH5" s="1">
        <v>1</v>
      </c>
      <c r="BI5" s="1">
        <v>1.04</v>
      </c>
      <c r="BJ5" s="1">
        <v>13</v>
      </c>
      <c r="BK5" s="1">
        <v>12</v>
      </c>
      <c r="BL5" s="1">
        <v>92</v>
      </c>
      <c r="BM5" s="1">
        <v>10</v>
      </c>
      <c r="BN5" s="1">
        <v>9</v>
      </c>
      <c r="BO5" s="1">
        <v>90</v>
      </c>
      <c r="BP5" s="1">
        <v>8</v>
      </c>
      <c r="BQ5" s="1">
        <v>7</v>
      </c>
      <c r="BR5" s="1">
        <v>88</v>
      </c>
      <c r="BS5" s="1">
        <v>0</v>
      </c>
      <c r="BT5" s="1">
        <v>0</v>
      </c>
      <c r="BU5" s="1">
        <v>0</v>
      </c>
      <c r="BV5" s="1">
        <v>1</v>
      </c>
      <c r="BW5" s="1">
        <v>0</v>
      </c>
      <c r="BX5" s="1">
        <v>1</v>
      </c>
      <c r="BY5" s="1">
        <v>25</v>
      </c>
      <c r="BZ5" s="1">
        <v>1</v>
      </c>
      <c r="CA5" s="1">
        <v>0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2.9717091000000027</v>
      </c>
      <c r="CL5" s="1">
        <v>6</v>
      </c>
    </row>
    <row r="6" spans="1:90" x14ac:dyDescent="0.25">
      <c r="A6" s="1" t="s">
        <v>74</v>
      </c>
      <c r="B6" s="1">
        <v>5.2</v>
      </c>
      <c r="C6" s="1">
        <v>1</v>
      </c>
      <c r="D6" s="1">
        <v>27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</v>
      </c>
      <c r="V6" s="1">
        <v>1</v>
      </c>
      <c r="W6" s="1">
        <v>33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2.8</v>
      </c>
      <c r="AM6" s="1">
        <v>0</v>
      </c>
      <c r="AN6" s="1">
        <v>0</v>
      </c>
      <c r="AO6" s="1">
        <v>1.9</v>
      </c>
      <c r="AP6" s="1">
        <v>3</v>
      </c>
      <c r="AQ6" s="1">
        <v>3</v>
      </c>
      <c r="AR6" s="1">
        <v>0</v>
      </c>
      <c r="AS6" s="1">
        <v>1</v>
      </c>
      <c r="AT6" s="1">
        <v>1</v>
      </c>
      <c r="AU6" s="1">
        <v>0</v>
      </c>
      <c r="AV6" s="1">
        <v>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17</v>
      </c>
      <c r="BD6" s="1">
        <v>11</v>
      </c>
      <c r="BE6" s="1">
        <v>6</v>
      </c>
      <c r="BF6" s="1">
        <v>0</v>
      </c>
      <c r="BG6" s="1">
        <v>4</v>
      </c>
      <c r="BH6" s="1">
        <v>4</v>
      </c>
      <c r="BI6" s="1">
        <v>2.12</v>
      </c>
      <c r="BJ6" s="1">
        <v>10</v>
      </c>
      <c r="BK6" s="1">
        <v>7</v>
      </c>
      <c r="BL6" s="1">
        <v>70</v>
      </c>
      <c r="BM6" s="1">
        <v>6</v>
      </c>
      <c r="BN6" s="1">
        <v>4</v>
      </c>
      <c r="BO6" s="1">
        <v>67</v>
      </c>
      <c r="BP6" s="1">
        <v>3</v>
      </c>
      <c r="BQ6" s="1">
        <v>1</v>
      </c>
      <c r="BR6" s="1">
        <v>33</v>
      </c>
      <c r="BS6" s="1">
        <v>0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12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1.1689471999999999</v>
      </c>
      <c r="CL6" s="1">
        <v>6</v>
      </c>
    </row>
    <row r="7" spans="1:90" x14ac:dyDescent="0.25">
      <c r="A7" s="1" t="s">
        <v>79</v>
      </c>
      <c r="B7" s="1">
        <v>12.3</v>
      </c>
      <c r="C7" s="1">
        <v>2</v>
      </c>
      <c r="D7" s="1">
        <v>77</v>
      </c>
      <c r="E7" s="1">
        <v>0.51</v>
      </c>
      <c r="F7" s="1">
        <v>0.4</v>
      </c>
      <c r="G7" s="1">
        <v>1.2</v>
      </c>
      <c r="H7" s="1">
        <v>2</v>
      </c>
      <c r="I7" s="1">
        <v>4</v>
      </c>
      <c r="J7" s="1">
        <v>1.5</v>
      </c>
      <c r="K7" s="1">
        <v>4</v>
      </c>
      <c r="L7" s="1">
        <v>0</v>
      </c>
      <c r="M7" s="1">
        <v>1.5</v>
      </c>
      <c r="N7" s="1">
        <v>0.5</v>
      </c>
      <c r="O7" s="1">
        <v>0.72</v>
      </c>
      <c r="P7" s="1">
        <v>0.72</v>
      </c>
      <c r="Q7" s="1">
        <v>1</v>
      </c>
      <c r="R7" s="1">
        <v>1</v>
      </c>
      <c r="S7" s="1">
        <v>0</v>
      </c>
      <c r="T7" s="1">
        <v>0</v>
      </c>
      <c r="U7" s="1">
        <v>10.5</v>
      </c>
      <c r="V7" s="1">
        <v>8.5</v>
      </c>
      <c r="W7" s="1">
        <v>81</v>
      </c>
      <c r="X7" s="1">
        <v>1</v>
      </c>
      <c r="Y7" s="1">
        <v>0.5</v>
      </c>
      <c r="Z7" s="1">
        <v>50</v>
      </c>
      <c r="AA7" s="1">
        <v>0</v>
      </c>
      <c r="AB7" s="1">
        <v>0</v>
      </c>
      <c r="AC7" s="1">
        <v>1</v>
      </c>
      <c r="AD7" s="1">
        <v>1</v>
      </c>
      <c r="AE7" s="1">
        <v>0.52</v>
      </c>
      <c r="AF7" s="1">
        <v>0</v>
      </c>
      <c r="AG7" s="1">
        <v>0</v>
      </c>
      <c r="AH7" s="1">
        <v>0.5</v>
      </c>
      <c r="AI7" s="1">
        <v>0</v>
      </c>
      <c r="AJ7" s="1">
        <v>0.5</v>
      </c>
      <c r="AK7" s="1">
        <v>63</v>
      </c>
      <c r="AL7" s="1">
        <v>8.85</v>
      </c>
      <c r="AM7" s="1">
        <v>33.6</v>
      </c>
      <c r="AN7" s="1">
        <v>4.4000000000000004</v>
      </c>
      <c r="AO7" s="1">
        <v>6.9</v>
      </c>
      <c r="AP7" s="1">
        <v>1.5</v>
      </c>
      <c r="AQ7" s="1">
        <v>25.5</v>
      </c>
      <c r="AR7" s="1">
        <v>0.5</v>
      </c>
      <c r="AS7" s="1">
        <v>6</v>
      </c>
      <c r="AT7" s="1">
        <v>1</v>
      </c>
      <c r="AU7" s="1">
        <v>0</v>
      </c>
      <c r="AV7" s="1">
        <v>0</v>
      </c>
      <c r="AX7" s="1">
        <v>1.5</v>
      </c>
      <c r="AY7" s="1">
        <v>0</v>
      </c>
      <c r="AZ7" s="1">
        <v>0</v>
      </c>
      <c r="BA7" s="1">
        <v>0</v>
      </c>
      <c r="BB7" s="1">
        <v>0</v>
      </c>
      <c r="BC7" s="1">
        <v>11</v>
      </c>
      <c r="BD7" s="1">
        <v>7</v>
      </c>
      <c r="BE7" s="1">
        <v>3</v>
      </c>
      <c r="BF7" s="1">
        <v>2.5</v>
      </c>
      <c r="BG7" s="1">
        <v>4</v>
      </c>
      <c r="BH7" s="1">
        <v>0.5</v>
      </c>
      <c r="BI7" s="1">
        <v>0.8</v>
      </c>
      <c r="BJ7" s="1">
        <v>17</v>
      </c>
      <c r="BK7" s="1">
        <v>13.5</v>
      </c>
      <c r="BL7" s="1">
        <v>79</v>
      </c>
      <c r="BM7" s="1">
        <v>13.5</v>
      </c>
      <c r="BN7" s="1">
        <v>9.5</v>
      </c>
      <c r="BO7" s="1">
        <v>70</v>
      </c>
      <c r="BP7" s="1">
        <v>10.5</v>
      </c>
      <c r="BQ7" s="1">
        <v>8.5</v>
      </c>
      <c r="BR7" s="1">
        <v>81</v>
      </c>
      <c r="BS7" s="1">
        <v>1</v>
      </c>
      <c r="BT7" s="1">
        <v>0.5</v>
      </c>
      <c r="BU7" s="1">
        <v>2</v>
      </c>
      <c r="BV7" s="1">
        <v>0</v>
      </c>
      <c r="BW7" s="1">
        <v>1</v>
      </c>
      <c r="BX7" s="1">
        <v>1.5</v>
      </c>
      <c r="BY7" s="1">
        <v>32.5</v>
      </c>
      <c r="BZ7" s="1">
        <v>6</v>
      </c>
      <c r="CA7" s="1">
        <v>2.5</v>
      </c>
      <c r="CB7" s="1">
        <v>3.5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5.1391031000000016</v>
      </c>
      <c r="CL7" s="1">
        <v>6</v>
      </c>
    </row>
    <row r="8" spans="1:90" x14ac:dyDescent="0.25">
      <c r="A8" s="1" t="s">
        <v>101</v>
      </c>
      <c r="B8" s="1">
        <v>7.9</v>
      </c>
      <c r="C8" s="1">
        <v>2</v>
      </c>
      <c r="D8" s="1">
        <v>67.5</v>
      </c>
      <c r="E8" s="1">
        <v>0.55000000000000004</v>
      </c>
      <c r="F8" s="1">
        <v>0.5</v>
      </c>
      <c r="G8" s="1">
        <v>0.4</v>
      </c>
      <c r="H8" s="1">
        <v>1</v>
      </c>
      <c r="I8" s="1">
        <v>1.5</v>
      </c>
      <c r="J8" s="1">
        <v>1</v>
      </c>
      <c r="K8" s="1">
        <v>1.5</v>
      </c>
      <c r="L8" s="1">
        <v>0</v>
      </c>
      <c r="M8" s="1">
        <v>0.5</v>
      </c>
      <c r="N8" s="1">
        <v>0.5</v>
      </c>
      <c r="O8" s="1">
        <v>0.34</v>
      </c>
      <c r="P8" s="1">
        <v>0.34</v>
      </c>
      <c r="Q8" s="1">
        <v>0.5</v>
      </c>
      <c r="R8" s="1">
        <v>0.5</v>
      </c>
      <c r="S8" s="1">
        <v>0</v>
      </c>
      <c r="T8" s="1">
        <v>0.5</v>
      </c>
      <c r="U8" s="1">
        <v>7.5</v>
      </c>
      <c r="V8" s="1">
        <v>3.5</v>
      </c>
      <c r="W8" s="1">
        <v>47</v>
      </c>
      <c r="X8" s="1">
        <v>2.5</v>
      </c>
      <c r="Y8" s="1">
        <v>1</v>
      </c>
      <c r="Z8" s="1">
        <v>40</v>
      </c>
      <c r="AA8" s="1">
        <v>0</v>
      </c>
      <c r="AB8" s="1">
        <v>0</v>
      </c>
      <c r="AC8" s="1">
        <v>0.5</v>
      </c>
      <c r="AD8" s="1">
        <v>0</v>
      </c>
      <c r="AE8" s="1">
        <v>0.09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35</v>
      </c>
      <c r="AL8" s="1">
        <v>10.199999999999999</v>
      </c>
      <c r="AM8" s="1">
        <v>20.399999999999999</v>
      </c>
      <c r="AN8" s="1">
        <v>1.6</v>
      </c>
      <c r="AO8" s="1">
        <v>4.0999999999999996</v>
      </c>
      <c r="AP8" s="1">
        <v>-2.5</v>
      </c>
      <c r="AQ8" s="1">
        <v>9.5</v>
      </c>
      <c r="AR8" s="1">
        <v>0</v>
      </c>
      <c r="AS8" s="1">
        <v>3.5</v>
      </c>
      <c r="AT8" s="1">
        <v>2</v>
      </c>
      <c r="AU8" s="1">
        <v>0</v>
      </c>
      <c r="AV8" s="1">
        <v>0</v>
      </c>
      <c r="AX8" s="1">
        <v>2</v>
      </c>
      <c r="AY8" s="1">
        <v>0</v>
      </c>
      <c r="AZ8" s="1">
        <v>0</v>
      </c>
      <c r="BA8" s="1">
        <v>0.5</v>
      </c>
      <c r="BB8" s="1">
        <v>0.5</v>
      </c>
      <c r="BC8" s="1">
        <v>16</v>
      </c>
      <c r="BD8" s="1">
        <v>8</v>
      </c>
      <c r="BE8" s="1">
        <v>7</v>
      </c>
      <c r="BF8" s="1">
        <v>0.5</v>
      </c>
      <c r="BG8" s="1">
        <v>0.5</v>
      </c>
      <c r="BH8" s="1">
        <v>2</v>
      </c>
      <c r="BI8" s="1">
        <v>2.0499999999999998</v>
      </c>
      <c r="BJ8" s="1">
        <v>11</v>
      </c>
      <c r="BK8" s="1">
        <v>5.5</v>
      </c>
      <c r="BL8" s="1">
        <v>50</v>
      </c>
      <c r="BM8" s="1">
        <v>13</v>
      </c>
      <c r="BN8" s="1">
        <v>6</v>
      </c>
      <c r="BO8" s="1">
        <v>46</v>
      </c>
      <c r="BP8" s="1">
        <v>7.5</v>
      </c>
      <c r="BQ8" s="1">
        <v>3.5</v>
      </c>
      <c r="BR8" s="1">
        <v>47</v>
      </c>
      <c r="BS8" s="1">
        <v>0</v>
      </c>
      <c r="BT8" s="1">
        <v>0</v>
      </c>
      <c r="BU8" s="1">
        <v>1</v>
      </c>
      <c r="BV8" s="1">
        <v>1</v>
      </c>
      <c r="BW8" s="1">
        <v>0</v>
      </c>
      <c r="BX8" s="1">
        <v>0.5</v>
      </c>
      <c r="BY8" s="1">
        <v>31.5</v>
      </c>
      <c r="BZ8" s="1">
        <v>2</v>
      </c>
      <c r="CA8" s="1">
        <v>1</v>
      </c>
      <c r="CB8" s="1">
        <v>3</v>
      </c>
      <c r="CC8" s="1">
        <v>0.5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5.6242619999999981</v>
      </c>
      <c r="CL8" s="1">
        <v>5</v>
      </c>
    </row>
    <row r="9" spans="1:90" x14ac:dyDescent="0.25">
      <c r="A9" s="1" t="s">
        <v>66</v>
      </c>
      <c r="B9" s="1">
        <v>6.6</v>
      </c>
      <c r="C9" s="1">
        <v>1</v>
      </c>
      <c r="D9" s="1">
        <v>90</v>
      </c>
      <c r="E9" s="1">
        <v>0.1</v>
      </c>
      <c r="F9" s="1">
        <v>0</v>
      </c>
      <c r="G9" s="1">
        <v>0.1</v>
      </c>
      <c r="H9" s="1">
        <v>0</v>
      </c>
      <c r="I9" s="1">
        <v>2</v>
      </c>
      <c r="J9" s="1">
        <v>0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14</v>
      </c>
      <c r="V9" s="1">
        <v>7</v>
      </c>
      <c r="W9" s="1">
        <v>50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3</v>
      </c>
      <c r="AD9" s="1">
        <v>0</v>
      </c>
      <c r="AE9" s="1">
        <v>0.1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36</v>
      </c>
      <c r="AL9" s="1">
        <v>34.799999999999997</v>
      </c>
      <c r="AM9" s="1">
        <v>11.2</v>
      </c>
      <c r="AN9" s="1">
        <v>0.3</v>
      </c>
      <c r="AO9" s="1">
        <v>1.8</v>
      </c>
      <c r="AP9" s="1">
        <v>5</v>
      </c>
      <c r="AQ9" s="1">
        <v>5</v>
      </c>
      <c r="AR9" s="1">
        <v>0</v>
      </c>
      <c r="AS9" s="1">
        <v>1</v>
      </c>
      <c r="AT9" s="1">
        <v>2</v>
      </c>
      <c r="AU9" s="1">
        <v>2</v>
      </c>
      <c r="AV9" s="1">
        <v>1</v>
      </c>
      <c r="AW9" s="1">
        <v>50</v>
      </c>
      <c r="AX9" s="1">
        <v>6</v>
      </c>
      <c r="AY9" s="1">
        <v>2</v>
      </c>
      <c r="AZ9" s="1">
        <v>0</v>
      </c>
      <c r="BA9" s="1">
        <v>0</v>
      </c>
      <c r="BB9" s="1">
        <v>2</v>
      </c>
      <c r="BC9" s="1">
        <v>15</v>
      </c>
      <c r="BD9" s="1">
        <v>4</v>
      </c>
      <c r="BE9" s="1">
        <v>5</v>
      </c>
      <c r="BF9" s="1">
        <v>0</v>
      </c>
      <c r="BG9" s="1">
        <v>1</v>
      </c>
      <c r="BH9" s="1">
        <v>1</v>
      </c>
      <c r="BI9" s="1">
        <v>0.96</v>
      </c>
      <c r="BJ9" s="1">
        <v>25</v>
      </c>
      <c r="BK9" s="1">
        <v>14</v>
      </c>
      <c r="BL9" s="1">
        <v>56</v>
      </c>
      <c r="BM9" s="1">
        <v>18</v>
      </c>
      <c r="BN9" s="1">
        <v>9</v>
      </c>
      <c r="BO9" s="1">
        <v>50</v>
      </c>
      <c r="BP9" s="1">
        <v>14</v>
      </c>
      <c r="BQ9" s="1">
        <v>7</v>
      </c>
      <c r="BR9" s="1">
        <v>50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2</v>
      </c>
      <c r="BY9" s="1">
        <v>45</v>
      </c>
      <c r="BZ9" s="1">
        <v>9</v>
      </c>
      <c r="CA9" s="1">
        <v>3</v>
      </c>
      <c r="CB9" s="1">
        <v>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-1.3355434000000004</v>
      </c>
      <c r="CL9" s="1">
        <v>2</v>
      </c>
    </row>
    <row r="10" spans="1:90" x14ac:dyDescent="0.25">
      <c r="A10" s="1" t="s">
        <v>73</v>
      </c>
      <c r="B10" s="1">
        <v>6.5</v>
      </c>
      <c r="C10" s="1">
        <v>1</v>
      </c>
      <c r="D10" s="1">
        <v>90</v>
      </c>
      <c r="E10" s="1">
        <v>0.32</v>
      </c>
      <c r="F10" s="1">
        <v>0.5</v>
      </c>
      <c r="G10" s="1">
        <v>0.3</v>
      </c>
      <c r="H10" s="1">
        <v>1</v>
      </c>
      <c r="I10" s="1">
        <v>2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0.18</v>
      </c>
      <c r="P10" s="1">
        <v>0.18</v>
      </c>
      <c r="Q10" s="1">
        <v>1</v>
      </c>
      <c r="R10" s="1">
        <v>0</v>
      </c>
      <c r="S10" s="1">
        <v>1</v>
      </c>
      <c r="T10" s="1">
        <v>0</v>
      </c>
      <c r="U10" s="1">
        <v>17</v>
      </c>
      <c r="V10" s="1">
        <v>11</v>
      </c>
      <c r="W10" s="1">
        <v>65</v>
      </c>
      <c r="X10" s="1">
        <v>0</v>
      </c>
      <c r="Y10" s="1">
        <v>0</v>
      </c>
      <c r="AA10" s="1">
        <v>0</v>
      </c>
      <c r="AB10" s="1">
        <v>0</v>
      </c>
      <c r="AC10" s="1">
        <v>2</v>
      </c>
      <c r="AD10" s="1">
        <v>0</v>
      </c>
      <c r="AE10" s="1">
        <v>0.13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27</v>
      </c>
      <c r="AL10" s="1">
        <v>24.1</v>
      </c>
      <c r="AM10" s="1">
        <v>36.4</v>
      </c>
      <c r="AN10" s="1">
        <v>1.1000000000000001</v>
      </c>
      <c r="AO10" s="1">
        <v>3.6</v>
      </c>
      <c r="AP10" s="1">
        <v>0</v>
      </c>
      <c r="AQ10" s="1">
        <v>24</v>
      </c>
      <c r="AR10" s="1">
        <v>0</v>
      </c>
      <c r="AS10" s="1">
        <v>6</v>
      </c>
      <c r="AT10" s="1">
        <v>0</v>
      </c>
      <c r="AU10" s="1">
        <v>1</v>
      </c>
      <c r="AV10" s="1">
        <v>0</v>
      </c>
      <c r="AW10" s="1">
        <v>0</v>
      </c>
      <c r="AX10" s="1">
        <v>4</v>
      </c>
      <c r="AY10" s="1">
        <v>0</v>
      </c>
      <c r="AZ10" s="1">
        <v>0</v>
      </c>
      <c r="BA10" s="1">
        <v>0</v>
      </c>
      <c r="BB10" s="1">
        <v>0</v>
      </c>
      <c r="BC10" s="1">
        <v>16</v>
      </c>
      <c r="BD10" s="1">
        <v>12</v>
      </c>
      <c r="BE10" s="1">
        <v>6</v>
      </c>
      <c r="BF10" s="1">
        <v>1</v>
      </c>
      <c r="BG10" s="1">
        <v>4</v>
      </c>
      <c r="BH10" s="1">
        <v>1</v>
      </c>
      <c r="BI10" s="1">
        <v>1.04</v>
      </c>
      <c r="BJ10" s="1">
        <v>26</v>
      </c>
      <c r="BK10" s="1">
        <v>19</v>
      </c>
      <c r="BL10" s="1">
        <v>73</v>
      </c>
      <c r="BM10" s="1">
        <v>22</v>
      </c>
      <c r="BN10" s="1">
        <v>15</v>
      </c>
      <c r="BO10" s="1">
        <v>68</v>
      </c>
      <c r="BP10" s="1">
        <v>17</v>
      </c>
      <c r="BQ10" s="1">
        <v>11</v>
      </c>
      <c r="BR10" s="1">
        <v>65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1</v>
      </c>
      <c r="BY10" s="1">
        <v>38</v>
      </c>
      <c r="BZ10" s="1">
        <v>9</v>
      </c>
      <c r="CA10" s="1">
        <v>2</v>
      </c>
      <c r="CB10" s="1">
        <v>2</v>
      </c>
      <c r="CC10" s="1">
        <v>1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1.6316586000000015</v>
      </c>
      <c r="CL10" s="1">
        <v>2</v>
      </c>
    </row>
    <row r="11" spans="1:90" x14ac:dyDescent="0.25">
      <c r="A11" s="1" t="s">
        <v>108</v>
      </c>
      <c r="B11" s="1">
        <v>5.4</v>
      </c>
      <c r="C11" s="1">
        <v>1</v>
      </c>
      <c r="D11" s="1">
        <v>20</v>
      </c>
      <c r="E11" s="1">
        <v>0.18</v>
      </c>
      <c r="F11" s="1">
        <v>0</v>
      </c>
      <c r="G11" s="1">
        <v>0.1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0.13</v>
      </c>
      <c r="P11" s="1">
        <v>0.13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</v>
      </c>
      <c r="W11" s="1">
        <v>50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19</v>
      </c>
      <c r="AL11" s="1">
        <v>0.6</v>
      </c>
      <c r="AM11" s="1">
        <v>4.2</v>
      </c>
      <c r="AN11" s="1">
        <v>0.5</v>
      </c>
      <c r="AO11" s="1">
        <v>2.4</v>
      </c>
      <c r="AP11" s="1">
        <v>1</v>
      </c>
      <c r="AQ11" s="1">
        <v>1</v>
      </c>
      <c r="AR11" s="1">
        <v>0</v>
      </c>
      <c r="AS11" s="1">
        <v>1</v>
      </c>
      <c r="AT11" s="1">
        <v>0</v>
      </c>
      <c r="AU11" s="1">
        <v>1</v>
      </c>
      <c r="AV11" s="1">
        <v>1</v>
      </c>
      <c r="AW11" s="1">
        <v>100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9</v>
      </c>
      <c r="BD11" s="1">
        <v>9</v>
      </c>
      <c r="BE11" s="1">
        <v>6</v>
      </c>
      <c r="BF11" s="1">
        <v>1</v>
      </c>
      <c r="BG11" s="1">
        <v>0</v>
      </c>
      <c r="BH11" s="1">
        <v>4</v>
      </c>
      <c r="BI11" s="1">
        <v>2.1800000000000002</v>
      </c>
      <c r="BJ11" s="1">
        <v>5</v>
      </c>
      <c r="BK11" s="1">
        <v>3</v>
      </c>
      <c r="BL11" s="1">
        <v>60</v>
      </c>
      <c r="BM11" s="1">
        <v>5</v>
      </c>
      <c r="BN11" s="1">
        <v>3</v>
      </c>
      <c r="BO11" s="1">
        <v>60</v>
      </c>
      <c r="BP11" s="1">
        <v>4</v>
      </c>
      <c r="BQ11" s="1">
        <v>2</v>
      </c>
      <c r="BR11" s="1">
        <v>50</v>
      </c>
      <c r="BS11" s="1">
        <v>0</v>
      </c>
      <c r="BT11" s="1">
        <v>0</v>
      </c>
      <c r="BU11" s="1">
        <v>0</v>
      </c>
      <c r="BV11" s="1">
        <v>1</v>
      </c>
      <c r="BW11" s="1">
        <v>0</v>
      </c>
      <c r="BX11" s="1">
        <v>0</v>
      </c>
      <c r="BY11" s="1">
        <v>13</v>
      </c>
      <c r="BZ11" s="1">
        <v>2</v>
      </c>
      <c r="CA11" s="1">
        <v>1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7.0295656000000024</v>
      </c>
      <c r="CL11" s="1">
        <v>2</v>
      </c>
    </row>
    <row r="12" spans="1:90" x14ac:dyDescent="0.25">
      <c r="A12" s="1" t="s">
        <v>82</v>
      </c>
      <c r="B12" s="1">
        <v>8.5</v>
      </c>
      <c r="C12" s="1">
        <v>1</v>
      </c>
      <c r="D12" s="1">
        <v>90</v>
      </c>
      <c r="E12" s="1">
        <v>0.39</v>
      </c>
      <c r="F12" s="1">
        <v>0.25</v>
      </c>
      <c r="G12" s="1">
        <v>1.1000000000000001</v>
      </c>
      <c r="H12" s="1">
        <v>1</v>
      </c>
      <c r="I12" s="1">
        <v>3</v>
      </c>
      <c r="J12" s="1">
        <v>1</v>
      </c>
      <c r="K12" s="1">
        <v>3</v>
      </c>
      <c r="L12" s="1">
        <v>0</v>
      </c>
      <c r="M12" s="1">
        <v>1</v>
      </c>
      <c r="N12" s="1">
        <v>1</v>
      </c>
      <c r="O12" s="1">
        <v>0.53</v>
      </c>
      <c r="P12" s="1">
        <v>0.53</v>
      </c>
      <c r="Q12" s="1">
        <v>0</v>
      </c>
      <c r="R12" s="1">
        <v>0</v>
      </c>
      <c r="S12" s="1">
        <v>0</v>
      </c>
      <c r="T12" s="1">
        <v>0</v>
      </c>
      <c r="U12" s="1">
        <v>13</v>
      </c>
      <c r="V12" s="1">
        <v>13</v>
      </c>
      <c r="W12" s="1">
        <v>100</v>
      </c>
      <c r="X12" s="1">
        <v>0</v>
      </c>
      <c r="Y12" s="1">
        <v>0</v>
      </c>
      <c r="AA12" s="1">
        <v>0</v>
      </c>
      <c r="AB12" s="1">
        <v>0</v>
      </c>
      <c r="AC12" s="1">
        <v>3</v>
      </c>
      <c r="AD12" s="1">
        <v>1</v>
      </c>
      <c r="AE12" s="1">
        <v>0.6</v>
      </c>
      <c r="AF12" s="1">
        <v>1</v>
      </c>
      <c r="AG12" s="1">
        <v>0</v>
      </c>
      <c r="AH12" s="1">
        <v>0</v>
      </c>
      <c r="AI12" s="1">
        <v>0</v>
      </c>
      <c r="AJ12" s="1">
        <v>1</v>
      </c>
      <c r="AK12" s="1">
        <v>59</v>
      </c>
      <c r="AL12" s="1">
        <v>35.700000000000003</v>
      </c>
      <c r="AM12" s="1">
        <v>24</v>
      </c>
      <c r="AN12" s="1">
        <v>3.9</v>
      </c>
      <c r="AO12" s="1">
        <v>6.7</v>
      </c>
      <c r="AP12" s="1">
        <v>6</v>
      </c>
      <c r="AQ12" s="1">
        <v>15</v>
      </c>
      <c r="AR12" s="1">
        <v>0</v>
      </c>
      <c r="AS12" s="1">
        <v>5</v>
      </c>
      <c r="AT12" s="1">
        <v>0</v>
      </c>
      <c r="AU12" s="1">
        <v>0</v>
      </c>
      <c r="AV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5</v>
      </c>
      <c r="BD12" s="1">
        <v>2</v>
      </c>
      <c r="BE12" s="1">
        <v>1</v>
      </c>
      <c r="BF12" s="1">
        <v>1</v>
      </c>
      <c r="BG12" s="1">
        <v>2</v>
      </c>
      <c r="BH12" s="1">
        <v>0</v>
      </c>
      <c r="BI12" s="1">
        <v>0.22</v>
      </c>
      <c r="BJ12" s="1">
        <v>28</v>
      </c>
      <c r="BK12" s="1">
        <v>28</v>
      </c>
      <c r="BL12" s="1">
        <v>100</v>
      </c>
      <c r="BM12" s="1">
        <v>19</v>
      </c>
      <c r="BN12" s="1">
        <v>19</v>
      </c>
      <c r="BO12" s="1">
        <v>100</v>
      </c>
      <c r="BP12" s="1">
        <v>13</v>
      </c>
      <c r="BQ12" s="1">
        <v>13</v>
      </c>
      <c r="BR12" s="1">
        <v>100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3</v>
      </c>
      <c r="BY12" s="1">
        <v>38</v>
      </c>
      <c r="BZ12" s="1">
        <v>5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2.4600945999999979</v>
      </c>
      <c r="CL12" s="1">
        <v>2</v>
      </c>
    </row>
    <row r="13" spans="1:90" x14ac:dyDescent="0.25">
      <c r="A13" s="1" t="s">
        <v>85</v>
      </c>
      <c r="B13" s="1">
        <v>4.9000000000000004</v>
      </c>
      <c r="C13" s="1">
        <v>2</v>
      </c>
      <c r="D13" s="1">
        <v>23.5</v>
      </c>
      <c r="E13" s="1">
        <v>0.17</v>
      </c>
      <c r="F13" s="1">
        <v>0</v>
      </c>
      <c r="G13" s="1">
        <v>0.1</v>
      </c>
      <c r="H13" s="1">
        <v>0</v>
      </c>
      <c r="I13" s="1">
        <v>0.5</v>
      </c>
      <c r="J13" s="1">
        <v>0.5</v>
      </c>
      <c r="K13" s="1">
        <v>0.5</v>
      </c>
      <c r="L13" s="1">
        <v>0</v>
      </c>
      <c r="M13" s="1">
        <v>0</v>
      </c>
      <c r="N13" s="1">
        <v>0.5</v>
      </c>
      <c r="O13" s="1">
        <v>0.08</v>
      </c>
      <c r="P13" s="1">
        <v>0.08</v>
      </c>
      <c r="Q13" s="1">
        <v>0</v>
      </c>
      <c r="R13" s="1">
        <v>0</v>
      </c>
      <c r="S13" s="1">
        <v>0</v>
      </c>
      <c r="T13" s="1">
        <v>0</v>
      </c>
      <c r="U13" s="1">
        <v>5.5</v>
      </c>
      <c r="V13" s="1">
        <v>3.5</v>
      </c>
      <c r="W13" s="1">
        <v>64</v>
      </c>
      <c r="X13" s="1">
        <v>0.5</v>
      </c>
      <c r="Y13" s="1">
        <v>0.5</v>
      </c>
      <c r="Z13" s="1">
        <v>100</v>
      </c>
      <c r="AA13" s="1">
        <v>0</v>
      </c>
      <c r="AB13" s="1">
        <v>0</v>
      </c>
      <c r="AC13" s="1">
        <v>0</v>
      </c>
      <c r="AD13" s="1">
        <v>0</v>
      </c>
      <c r="AE13" s="1">
        <v>0.02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9.5</v>
      </c>
      <c r="AL13" s="1">
        <v>2.9</v>
      </c>
      <c r="AM13" s="1">
        <v>9.3000000000000007</v>
      </c>
      <c r="AN13" s="1">
        <v>0.4</v>
      </c>
      <c r="AO13" s="1">
        <v>2.2999999999999998</v>
      </c>
      <c r="AP13" s="1">
        <v>3.5</v>
      </c>
      <c r="AQ13" s="1">
        <v>3.5</v>
      </c>
      <c r="AR13" s="1">
        <v>0</v>
      </c>
      <c r="AS13" s="1">
        <v>1</v>
      </c>
      <c r="AT13" s="1">
        <v>1.5</v>
      </c>
      <c r="AU13" s="1">
        <v>2</v>
      </c>
      <c r="AV13" s="1">
        <v>1.5</v>
      </c>
      <c r="AW13" s="1">
        <v>75</v>
      </c>
      <c r="AX13" s="1">
        <v>1</v>
      </c>
      <c r="AY13" s="1">
        <v>0.5</v>
      </c>
      <c r="AZ13" s="1">
        <v>0.5</v>
      </c>
      <c r="BA13" s="1">
        <v>0</v>
      </c>
      <c r="BB13" s="1">
        <v>1</v>
      </c>
      <c r="BC13" s="1">
        <v>16.5</v>
      </c>
      <c r="BD13" s="1">
        <v>11.5</v>
      </c>
      <c r="BE13" s="1">
        <v>6</v>
      </c>
      <c r="BF13" s="1">
        <v>0</v>
      </c>
      <c r="BG13" s="1">
        <v>2</v>
      </c>
      <c r="BH13" s="1">
        <v>2</v>
      </c>
      <c r="BI13" s="1">
        <v>2.02</v>
      </c>
      <c r="BJ13" s="1">
        <v>9</v>
      </c>
      <c r="BK13" s="1">
        <v>5.5</v>
      </c>
      <c r="BL13" s="1">
        <v>61</v>
      </c>
      <c r="BM13" s="1">
        <v>8</v>
      </c>
      <c r="BN13" s="1">
        <v>4.5</v>
      </c>
      <c r="BO13" s="1">
        <v>56</v>
      </c>
      <c r="BP13" s="1">
        <v>5.5</v>
      </c>
      <c r="BQ13" s="1">
        <v>3.5</v>
      </c>
      <c r="BR13" s="1">
        <v>64</v>
      </c>
      <c r="BS13" s="1">
        <v>0</v>
      </c>
      <c r="BT13" s="1">
        <v>0</v>
      </c>
      <c r="BU13" s="1">
        <v>0</v>
      </c>
      <c r="BV13" s="1">
        <v>2</v>
      </c>
      <c r="BW13" s="1">
        <v>0</v>
      </c>
      <c r="BX13" s="1">
        <v>0</v>
      </c>
      <c r="BY13" s="1">
        <v>17</v>
      </c>
      <c r="BZ13" s="1">
        <v>1</v>
      </c>
      <c r="CA13" s="1">
        <v>0.5</v>
      </c>
      <c r="CB13" s="1">
        <v>0.5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4.1216728999999992</v>
      </c>
      <c r="CL13" s="1">
        <v>2</v>
      </c>
    </row>
    <row r="14" spans="1:90" x14ac:dyDescent="0.25">
      <c r="A14" s="1" t="s">
        <v>93</v>
      </c>
      <c r="B14" s="1">
        <v>8.4</v>
      </c>
      <c r="C14" s="1">
        <v>1</v>
      </c>
      <c r="D14" s="1">
        <v>45</v>
      </c>
      <c r="E14" s="1">
        <v>0.61</v>
      </c>
      <c r="F14" s="1">
        <v>1</v>
      </c>
      <c r="G14" s="1">
        <v>0.8</v>
      </c>
      <c r="H14" s="1">
        <v>1</v>
      </c>
      <c r="I14" s="1">
        <v>5</v>
      </c>
      <c r="J14" s="1">
        <v>2</v>
      </c>
      <c r="K14" s="1">
        <v>4</v>
      </c>
      <c r="L14" s="1">
        <v>1</v>
      </c>
      <c r="M14" s="1">
        <v>2</v>
      </c>
      <c r="N14" s="1">
        <v>0</v>
      </c>
      <c r="O14" s="1">
        <v>0.82</v>
      </c>
      <c r="P14" s="1">
        <v>0.82</v>
      </c>
      <c r="Q14" s="1">
        <v>1</v>
      </c>
      <c r="R14" s="1">
        <v>1</v>
      </c>
      <c r="S14" s="1">
        <v>0</v>
      </c>
      <c r="T14" s="1">
        <v>0</v>
      </c>
      <c r="U14" s="1">
        <v>2</v>
      </c>
      <c r="V14" s="1">
        <v>2</v>
      </c>
      <c r="W14" s="1">
        <v>100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74</v>
      </c>
      <c r="AL14" s="1">
        <v>2.9</v>
      </c>
      <c r="AM14" s="1">
        <v>32.200000000000003</v>
      </c>
      <c r="AN14" s="1">
        <v>3.3</v>
      </c>
      <c r="AO14" s="1">
        <v>5.3</v>
      </c>
      <c r="AP14" s="1">
        <v>-6</v>
      </c>
      <c r="AQ14" s="1">
        <v>18</v>
      </c>
      <c r="AR14" s="1">
        <v>0</v>
      </c>
      <c r="AS14" s="1">
        <v>5</v>
      </c>
      <c r="AT14" s="1">
        <v>0</v>
      </c>
      <c r="AU14" s="1">
        <v>0</v>
      </c>
      <c r="AV14" s="1">
        <v>0</v>
      </c>
      <c r="AX14" s="1">
        <v>2</v>
      </c>
      <c r="AY14" s="1">
        <v>2</v>
      </c>
      <c r="AZ14" s="1">
        <v>0</v>
      </c>
      <c r="BA14" s="1">
        <v>0</v>
      </c>
      <c r="BB14" s="1">
        <v>2</v>
      </c>
      <c r="BC14" s="1">
        <v>13</v>
      </c>
      <c r="BD14" s="1">
        <v>5</v>
      </c>
      <c r="BE14" s="1">
        <v>8</v>
      </c>
      <c r="BF14" s="1">
        <v>0</v>
      </c>
      <c r="BG14" s="1">
        <v>0</v>
      </c>
      <c r="BH14" s="1">
        <v>1</v>
      </c>
      <c r="BI14" s="1">
        <v>1.28</v>
      </c>
      <c r="BJ14" s="1">
        <v>10</v>
      </c>
      <c r="BK14" s="1">
        <v>8</v>
      </c>
      <c r="BL14" s="1">
        <v>80</v>
      </c>
      <c r="BM14" s="1">
        <v>3</v>
      </c>
      <c r="BN14" s="1">
        <v>3</v>
      </c>
      <c r="BO14" s="1">
        <v>100</v>
      </c>
      <c r="BP14" s="1">
        <v>2</v>
      </c>
      <c r="BQ14" s="1">
        <v>2</v>
      </c>
      <c r="BR14" s="1">
        <v>100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21</v>
      </c>
      <c r="BZ14" s="1">
        <v>4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3.6816788999999988</v>
      </c>
      <c r="CL14" s="1">
        <v>2</v>
      </c>
    </row>
    <row r="15" spans="1:90" x14ac:dyDescent="0.25">
      <c r="A15" s="1" t="s">
        <v>99</v>
      </c>
      <c r="B15" s="1">
        <v>5.8</v>
      </c>
      <c r="C15" s="1">
        <v>2</v>
      </c>
      <c r="D15" s="1">
        <v>82.5</v>
      </c>
      <c r="E15" s="1">
        <v>0.48</v>
      </c>
      <c r="F15" s="1">
        <v>0.5</v>
      </c>
      <c r="G15" s="1">
        <v>0.5</v>
      </c>
      <c r="H15" s="1">
        <v>1</v>
      </c>
      <c r="I15" s="1">
        <v>2</v>
      </c>
      <c r="J15" s="1">
        <v>0.5</v>
      </c>
      <c r="K15" s="1">
        <v>1.5</v>
      </c>
      <c r="L15" s="1">
        <v>0.5</v>
      </c>
      <c r="M15" s="1">
        <v>0.5</v>
      </c>
      <c r="N15" s="1">
        <v>0</v>
      </c>
      <c r="O15" s="1">
        <v>0.27</v>
      </c>
      <c r="P15" s="1">
        <v>0.27</v>
      </c>
      <c r="Q15" s="1">
        <v>0.5</v>
      </c>
      <c r="R15" s="1">
        <v>0.5</v>
      </c>
      <c r="S15" s="1">
        <v>0</v>
      </c>
      <c r="T15" s="1">
        <v>0</v>
      </c>
      <c r="U15" s="1">
        <v>8</v>
      </c>
      <c r="V15" s="1">
        <v>6.5</v>
      </c>
      <c r="W15" s="1">
        <v>81</v>
      </c>
      <c r="X15" s="1">
        <v>1.5</v>
      </c>
      <c r="Y15" s="1">
        <v>0.5</v>
      </c>
      <c r="Z15" s="1">
        <v>33</v>
      </c>
      <c r="AA15" s="1">
        <v>0</v>
      </c>
      <c r="AB15" s="1">
        <v>0</v>
      </c>
      <c r="AC15" s="1">
        <v>0.5</v>
      </c>
      <c r="AD15" s="1">
        <v>0.5</v>
      </c>
      <c r="AE15" s="1">
        <v>0.28000000000000003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31.5</v>
      </c>
      <c r="AL15" s="1">
        <v>9.1999999999999993</v>
      </c>
      <c r="AM15" s="1">
        <v>21.4</v>
      </c>
      <c r="AN15" s="1">
        <v>1.9</v>
      </c>
      <c r="AO15" s="1">
        <v>4.7</v>
      </c>
      <c r="AP15" s="1">
        <v>2</v>
      </c>
      <c r="AQ15" s="1">
        <v>14</v>
      </c>
      <c r="AR15" s="1">
        <v>0.5</v>
      </c>
      <c r="AS15" s="1">
        <v>4.5</v>
      </c>
      <c r="AT15" s="1">
        <v>2.5</v>
      </c>
      <c r="AU15" s="1">
        <v>2.5</v>
      </c>
      <c r="AV15" s="1">
        <v>1</v>
      </c>
      <c r="AW15" s="1">
        <v>40</v>
      </c>
      <c r="AX15" s="1">
        <v>4</v>
      </c>
      <c r="AY15" s="1">
        <v>0</v>
      </c>
      <c r="AZ15" s="1">
        <v>0</v>
      </c>
      <c r="BA15" s="1">
        <v>0</v>
      </c>
      <c r="BB15" s="1">
        <v>0</v>
      </c>
      <c r="BC15" s="1">
        <v>16</v>
      </c>
      <c r="BD15" s="1">
        <v>8.5</v>
      </c>
      <c r="BE15" s="1">
        <v>5</v>
      </c>
      <c r="BF15" s="1">
        <v>2</v>
      </c>
      <c r="BG15" s="1">
        <v>4</v>
      </c>
      <c r="BH15" s="1">
        <v>2</v>
      </c>
      <c r="BI15" s="1">
        <v>1.42</v>
      </c>
      <c r="BJ15" s="1">
        <v>22.5</v>
      </c>
      <c r="BK15" s="1">
        <v>18</v>
      </c>
      <c r="BL15" s="1">
        <v>80</v>
      </c>
      <c r="BM15" s="1">
        <v>15.5</v>
      </c>
      <c r="BN15" s="1">
        <v>11.5</v>
      </c>
      <c r="BO15" s="1">
        <v>74</v>
      </c>
      <c r="BP15" s="1">
        <v>8</v>
      </c>
      <c r="BQ15" s="1">
        <v>6.5</v>
      </c>
      <c r="BR15" s="1">
        <v>81</v>
      </c>
      <c r="BS15" s="1">
        <v>0</v>
      </c>
      <c r="BT15" s="1">
        <v>0</v>
      </c>
      <c r="BU15" s="1">
        <v>2</v>
      </c>
      <c r="BV15" s="1">
        <v>0</v>
      </c>
      <c r="BW15" s="1">
        <v>1</v>
      </c>
      <c r="BX15" s="1">
        <v>1</v>
      </c>
      <c r="BY15" s="1">
        <v>44.5</v>
      </c>
      <c r="BZ15" s="1">
        <v>1.5</v>
      </c>
      <c r="CA15" s="1">
        <v>3.5</v>
      </c>
      <c r="CB15" s="1">
        <v>2</v>
      </c>
      <c r="CC15" s="1">
        <v>0.5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3.6169519999999986</v>
      </c>
      <c r="CL15" s="1">
        <v>2</v>
      </c>
    </row>
    <row r="16" spans="1:90" x14ac:dyDescent="0.25">
      <c r="A16" s="1" t="s">
        <v>67</v>
      </c>
      <c r="B16" s="1">
        <v>5.4</v>
      </c>
      <c r="C16" s="1">
        <v>1</v>
      </c>
      <c r="D16" s="1">
        <v>72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9</v>
      </c>
      <c r="V16" s="1">
        <v>7</v>
      </c>
      <c r="W16" s="1">
        <v>78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2.2000000000000002</v>
      </c>
      <c r="AM16" s="1">
        <v>7.2</v>
      </c>
      <c r="AN16" s="1">
        <v>0</v>
      </c>
      <c r="AO16" s="1">
        <v>3.1</v>
      </c>
      <c r="AP16" s="1">
        <v>7</v>
      </c>
      <c r="AQ16" s="1">
        <v>7</v>
      </c>
      <c r="AR16" s="1">
        <v>0</v>
      </c>
      <c r="AS16" s="1">
        <v>2</v>
      </c>
      <c r="AT16" s="1">
        <v>3</v>
      </c>
      <c r="AU16" s="1">
        <v>1</v>
      </c>
      <c r="AV16" s="1">
        <v>1</v>
      </c>
      <c r="AW16" s="1">
        <v>100</v>
      </c>
      <c r="AX16" s="1">
        <v>2</v>
      </c>
      <c r="AY16" s="1">
        <v>0</v>
      </c>
      <c r="AZ16" s="1">
        <v>1</v>
      </c>
      <c r="BA16" s="1">
        <v>1</v>
      </c>
      <c r="BB16" s="1">
        <v>2</v>
      </c>
      <c r="BC16" s="1">
        <v>16</v>
      </c>
      <c r="BD16" s="1">
        <v>11</v>
      </c>
      <c r="BE16" s="1">
        <v>6</v>
      </c>
      <c r="BF16" s="1">
        <v>0</v>
      </c>
      <c r="BG16" s="1">
        <v>2</v>
      </c>
      <c r="BH16" s="1">
        <v>3</v>
      </c>
      <c r="BI16" s="1">
        <v>2.31</v>
      </c>
      <c r="BJ16" s="1">
        <v>21</v>
      </c>
      <c r="BK16" s="1">
        <v>15</v>
      </c>
      <c r="BL16" s="1">
        <v>71</v>
      </c>
      <c r="BM16" s="1">
        <v>13</v>
      </c>
      <c r="BN16" s="1">
        <v>9</v>
      </c>
      <c r="BO16" s="1">
        <v>69</v>
      </c>
      <c r="BP16" s="1">
        <v>9</v>
      </c>
      <c r="BQ16" s="1">
        <v>7</v>
      </c>
      <c r="BR16" s="1">
        <v>78</v>
      </c>
      <c r="BS16" s="1">
        <v>0</v>
      </c>
      <c r="BT16" s="1">
        <v>0</v>
      </c>
      <c r="BU16" s="1">
        <v>1</v>
      </c>
      <c r="BV16" s="1">
        <v>0</v>
      </c>
      <c r="BW16" s="1">
        <v>1</v>
      </c>
      <c r="BX16" s="1">
        <v>1</v>
      </c>
      <c r="BY16" s="1">
        <v>29</v>
      </c>
      <c r="BZ16" s="1">
        <v>0</v>
      </c>
      <c r="CA16" s="1">
        <v>1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3.0873830999999994</v>
      </c>
      <c r="CL16" s="1">
        <v>1</v>
      </c>
    </row>
    <row r="17" spans="1:90" x14ac:dyDescent="0.25">
      <c r="A17" s="1" t="s">
        <v>84</v>
      </c>
      <c r="B17" s="1">
        <v>6.9</v>
      </c>
      <c r="C17" s="1">
        <v>1</v>
      </c>
      <c r="D17" s="1">
        <v>90</v>
      </c>
      <c r="E17" s="1">
        <v>0.74</v>
      </c>
      <c r="F17" s="1">
        <v>1</v>
      </c>
      <c r="G17" s="1">
        <v>2</v>
      </c>
      <c r="H17" s="1">
        <v>3</v>
      </c>
      <c r="I17" s="1">
        <v>3</v>
      </c>
      <c r="J17" s="1">
        <v>3</v>
      </c>
      <c r="K17" s="1">
        <v>3</v>
      </c>
      <c r="L17" s="1">
        <v>0</v>
      </c>
      <c r="M17" s="1">
        <v>2</v>
      </c>
      <c r="N17" s="1">
        <v>0</v>
      </c>
      <c r="O17" s="1">
        <v>1.08</v>
      </c>
      <c r="P17" s="1">
        <v>1.08</v>
      </c>
      <c r="Q17" s="1">
        <v>1</v>
      </c>
      <c r="R17" s="1">
        <v>1</v>
      </c>
      <c r="S17" s="1">
        <v>0</v>
      </c>
      <c r="T17" s="1">
        <v>0</v>
      </c>
      <c r="U17" s="1">
        <v>4</v>
      </c>
      <c r="V17" s="1">
        <v>3</v>
      </c>
      <c r="W17" s="1">
        <v>75</v>
      </c>
      <c r="X17" s="1">
        <v>0</v>
      </c>
      <c r="Y17" s="1">
        <v>0</v>
      </c>
      <c r="AA17" s="1">
        <v>0</v>
      </c>
      <c r="AB17" s="1">
        <v>0</v>
      </c>
      <c r="AC17" s="1">
        <v>2</v>
      </c>
      <c r="AD17" s="1">
        <v>2</v>
      </c>
      <c r="AE17" s="1">
        <v>0.96</v>
      </c>
      <c r="AF17" s="1">
        <v>2</v>
      </c>
      <c r="AG17" s="1">
        <v>0</v>
      </c>
      <c r="AH17" s="1">
        <v>0</v>
      </c>
      <c r="AI17" s="1">
        <v>0</v>
      </c>
      <c r="AJ17" s="1">
        <v>0</v>
      </c>
      <c r="AK17" s="1">
        <v>67</v>
      </c>
      <c r="AL17" s="1">
        <v>24.7</v>
      </c>
      <c r="AM17" s="1">
        <v>73.599999999999994</v>
      </c>
      <c r="AN17" s="1">
        <v>7.2</v>
      </c>
      <c r="AO17" s="1">
        <v>11.9</v>
      </c>
      <c r="AP17" s="1">
        <v>11</v>
      </c>
      <c r="AQ17" s="1">
        <v>53</v>
      </c>
      <c r="AR17" s="1">
        <v>3</v>
      </c>
      <c r="AS17" s="1">
        <v>15</v>
      </c>
      <c r="AT17" s="1">
        <v>6</v>
      </c>
      <c r="AU17" s="1">
        <v>0</v>
      </c>
      <c r="AV17" s="1">
        <v>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17</v>
      </c>
      <c r="BD17" s="1">
        <v>12</v>
      </c>
      <c r="BE17" s="1">
        <v>9</v>
      </c>
      <c r="BF17" s="1">
        <v>2</v>
      </c>
      <c r="BG17" s="1">
        <v>2</v>
      </c>
      <c r="BH17" s="1">
        <v>5</v>
      </c>
      <c r="BI17" s="1">
        <v>3.73</v>
      </c>
      <c r="BJ17" s="1">
        <v>12</v>
      </c>
      <c r="BK17" s="1">
        <v>10</v>
      </c>
      <c r="BL17" s="1">
        <v>83</v>
      </c>
      <c r="BM17" s="1">
        <v>6</v>
      </c>
      <c r="BN17" s="1">
        <v>4</v>
      </c>
      <c r="BO17" s="1">
        <v>67</v>
      </c>
      <c r="BP17" s="1">
        <v>4</v>
      </c>
      <c r="BQ17" s="1">
        <v>3</v>
      </c>
      <c r="BR17" s="1">
        <v>75</v>
      </c>
      <c r="BS17" s="1">
        <v>1</v>
      </c>
      <c r="BT17" s="1">
        <v>1</v>
      </c>
      <c r="BU17" s="1">
        <v>1</v>
      </c>
      <c r="BV17" s="1">
        <v>0</v>
      </c>
      <c r="BW17" s="1">
        <v>0</v>
      </c>
      <c r="BX17" s="1">
        <v>0</v>
      </c>
      <c r="BY17" s="1">
        <v>21</v>
      </c>
      <c r="BZ17" s="1">
        <v>3</v>
      </c>
      <c r="CA17" s="1">
        <v>1</v>
      </c>
      <c r="CB17" s="1">
        <v>2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1.0227307000000001</v>
      </c>
      <c r="CL17" s="1">
        <v>1</v>
      </c>
    </row>
    <row r="18" spans="1:90" x14ac:dyDescent="0.25">
      <c r="A18" s="1" t="s">
        <v>87</v>
      </c>
      <c r="B18" s="1">
        <v>8.6999999999999993</v>
      </c>
      <c r="C18" s="1">
        <v>2</v>
      </c>
      <c r="D18" s="1">
        <v>23</v>
      </c>
      <c r="E18" s="1">
        <v>0.01</v>
      </c>
      <c r="F18" s="1">
        <v>0.2</v>
      </c>
      <c r="G18" s="1">
        <v>0</v>
      </c>
      <c r="H18" s="1">
        <v>1</v>
      </c>
      <c r="I18" s="1">
        <v>0.5</v>
      </c>
      <c r="J18" s="1">
        <v>0</v>
      </c>
      <c r="K18" s="1">
        <v>0.5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6.5</v>
      </c>
      <c r="V18" s="1">
        <v>5</v>
      </c>
      <c r="W18" s="1">
        <v>77</v>
      </c>
      <c r="X18" s="1">
        <v>0</v>
      </c>
      <c r="Y18" s="1">
        <v>0</v>
      </c>
      <c r="AA18" s="1">
        <v>0</v>
      </c>
      <c r="AB18" s="1">
        <v>0</v>
      </c>
      <c r="AC18" s="1">
        <v>0.5</v>
      </c>
      <c r="AD18" s="1">
        <v>0</v>
      </c>
      <c r="AE18" s="1">
        <v>0.02</v>
      </c>
      <c r="AF18" s="1">
        <v>0.5</v>
      </c>
      <c r="AG18" s="1">
        <v>0</v>
      </c>
      <c r="AH18" s="1">
        <v>0</v>
      </c>
      <c r="AI18" s="1">
        <v>0</v>
      </c>
      <c r="AJ18" s="1">
        <v>0</v>
      </c>
      <c r="AK18" s="1">
        <v>3</v>
      </c>
      <c r="AL18" s="1">
        <v>6.75</v>
      </c>
      <c r="AM18" s="1">
        <v>9.1</v>
      </c>
      <c r="AN18" s="1">
        <v>0.1</v>
      </c>
      <c r="AO18" s="1">
        <v>1.7</v>
      </c>
      <c r="AP18" s="1">
        <v>2</v>
      </c>
      <c r="AQ18" s="1">
        <v>6.5</v>
      </c>
      <c r="AR18" s="1">
        <v>0</v>
      </c>
      <c r="AS18" s="1">
        <v>2.5</v>
      </c>
      <c r="AT18" s="1">
        <v>0.5</v>
      </c>
      <c r="AU18" s="1">
        <v>0.5</v>
      </c>
      <c r="AV18" s="1">
        <v>0.5</v>
      </c>
      <c r="AW18" s="1">
        <v>100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1">
        <v>7.5</v>
      </c>
      <c r="BD18" s="1">
        <v>5</v>
      </c>
      <c r="BE18" s="1">
        <v>4</v>
      </c>
      <c r="BF18" s="1">
        <v>0</v>
      </c>
      <c r="BG18" s="1">
        <v>1</v>
      </c>
      <c r="BH18" s="1">
        <v>3</v>
      </c>
      <c r="BI18" s="1">
        <v>1.58</v>
      </c>
      <c r="BJ18" s="1">
        <v>12</v>
      </c>
      <c r="BK18" s="1">
        <v>10</v>
      </c>
      <c r="BL18" s="1">
        <v>83</v>
      </c>
      <c r="BM18" s="1">
        <v>9</v>
      </c>
      <c r="BN18" s="1">
        <v>7</v>
      </c>
      <c r="BO18" s="1">
        <v>78</v>
      </c>
      <c r="BP18" s="1">
        <v>6.5</v>
      </c>
      <c r="BQ18" s="1">
        <v>5</v>
      </c>
      <c r="BR18" s="1">
        <v>77</v>
      </c>
      <c r="BS18" s="1">
        <v>0</v>
      </c>
      <c r="BT18" s="1">
        <v>0</v>
      </c>
      <c r="BU18" s="1">
        <v>0</v>
      </c>
      <c r="BV18" s="1">
        <v>2</v>
      </c>
      <c r="BW18" s="1">
        <v>0</v>
      </c>
      <c r="BX18" s="1">
        <v>0</v>
      </c>
      <c r="BY18" s="1">
        <v>18</v>
      </c>
      <c r="BZ18" s="1">
        <v>1</v>
      </c>
      <c r="CA18" s="1">
        <v>2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3.6223919000000002</v>
      </c>
      <c r="CL18" s="1">
        <v>1</v>
      </c>
    </row>
    <row r="19" spans="1:90" x14ac:dyDescent="0.25">
      <c r="A19" s="1" t="s">
        <v>95</v>
      </c>
      <c r="B19" s="1">
        <v>5.2</v>
      </c>
      <c r="C19" s="1">
        <v>2</v>
      </c>
      <c r="D19" s="1">
        <v>75.5</v>
      </c>
      <c r="E19" s="1">
        <v>0.2</v>
      </c>
      <c r="F19" s="1">
        <v>0.6</v>
      </c>
      <c r="G19" s="1">
        <v>0.2</v>
      </c>
      <c r="H19" s="1">
        <v>3</v>
      </c>
      <c r="I19" s="1">
        <v>1.5</v>
      </c>
      <c r="J19" s="1">
        <v>1</v>
      </c>
      <c r="K19" s="1">
        <v>1</v>
      </c>
      <c r="L19" s="1">
        <v>0.5</v>
      </c>
      <c r="M19" s="1">
        <v>0</v>
      </c>
      <c r="N19" s="1">
        <v>0.5</v>
      </c>
      <c r="O19" s="1">
        <v>0.16</v>
      </c>
      <c r="P19" s="1">
        <v>0.16</v>
      </c>
      <c r="Q19" s="1">
        <v>0.5</v>
      </c>
      <c r="R19" s="1">
        <v>0</v>
      </c>
      <c r="S19" s="1">
        <v>0.5</v>
      </c>
      <c r="T19" s="1">
        <v>0</v>
      </c>
      <c r="U19" s="1">
        <v>6.5</v>
      </c>
      <c r="V19" s="1">
        <v>2.5</v>
      </c>
      <c r="W19" s="1">
        <v>38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0.05</v>
      </c>
      <c r="AF19" s="1">
        <v>1</v>
      </c>
      <c r="AG19" s="1">
        <v>0</v>
      </c>
      <c r="AH19" s="1">
        <v>0.5</v>
      </c>
      <c r="AI19" s="1">
        <v>0</v>
      </c>
      <c r="AJ19" s="1">
        <v>0</v>
      </c>
      <c r="AK19" s="1">
        <v>18</v>
      </c>
      <c r="AL19" s="1">
        <v>6.05</v>
      </c>
      <c r="AM19" s="1">
        <v>22.5</v>
      </c>
      <c r="AN19" s="1">
        <v>0.8</v>
      </c>
      <c r="AO19" s="1">
        <v>3.2</v>
      </c>
      <c r="AP19" s="1">
        <v>5</v>
      </c>
      <c r="AQ19" s="1">
        <v>26</v>
      </c>
      <c r="AR19" s="1">
        <v>1.5</v>
      </c>
      <c r="AS19" s="1">
        <v>8</v>
      </c>
      <c r="AT19" s="1">
        <v>2</v>
      </c>
      <c r="AU19" s="1">
        <v>1</v>
      </c>
      <c r="AV19" s="1">
        <v>1</v>
      </c>
      <c r="AW19" s="1">
        <v>100</v>
      </c>
      <c r="AX19" s="1">
        <v>5.5</v>
      </c>
      <c r="AY19" s="1">
        <v>0.5</v>
      </c>
      <c r="AZ19" s="1">
        <v>0</v>
      </c>
      <c r="BA19" s="1">
        <v>0</v>
      </c>
      <c r="BB19" s="1">
        <v>0.5</v>
      </c>
      <c r="BC19" s="1">
        <v>10</v>
      </c>
      <c r="BD19" s="1">
        <v>7.5</v>
      </c>
      <c r="BE19" s="1">
        <v>5.5</v>
      </c>
      <c r="BF19" s="1">
        <v>0.5</v>
      </c>
      <c r="BG19" s="1">
        <v>1.5</v>
      </c>
      <c r="BH19" s="1">
        <v>3</v>
      </c>
      <c r="BI19" s="1">
        <v>1.8</v>
      </c>
      <c r="BJ19" s="1">
        <v>14.5</v>
      </c>
      <c r="BK19" s="1">
        <v>7.5</v>
      </c>
      <c r="BL19" s="1">
        <v>52</v>
      </c>
      <c r="BM19" s="1">
        <v>12</v>
      </c>
      <c r="BN19" s="1">
        <v>6.5</v>
      </c>
      <c r="BO19" s="1">
        <v>54</v>
      </c>
      <c r="BP19" s="1">
        <v>6.5</v>
      </c>
      <c r="BQ19" s="1">
        <v>2.5</v>
      </c>
      <c r="BR19" s="1">
        <v>38</v>
      </c>
      <c r="BS19" s="1">
        <v>0</v>
      </c>
      <c r="BT19" s="1">
        <v>0</v>
      </c>
      <c r="BU19" s="1">
        <v>2</v>
      </c>
      <c r="BV19" s="1">
        <v>0</v>
      </c>
      <c r="BW19" s="1">
        <v>2</v>
      </c>
      <c r="BX19" s="1">
        <v>4</v>
      </c>
      <c r="BY19" s="1">
        <v>37</v>
      </c>
      <c r="BZ19" s="1">
        <v>3</v>
      </c>
      <c r="CA19" s="1">
        <v>0.5</v>
      </c>
      <c r="CB19" s="1">
        <v>1</v>
      </c>
      <c r="CC19" s="1">
        <v>1</v>
      </c>
      <c r="CD19" s="1">
        <v>0.5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2.225413000000001</v>
      </c>
      <c r="CL19" s="1">
        <v>1</v>
      </c>
    </row>
    <row r="20" spans="1:90" x14ac:dyDescent="0.25">
      <c r="A20" s="1" t="s">
        <v>96</v>
      </c>
      <c r="B20" s="1">
        <v>6.1</v>
      </c>
      <c r="C20" s="1">
        <v>1</v>
      </c>
      <c r="D20" s="1">
        <v>26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4</v>
      </c>
      <c r="AL20" s="1">
        <v>0</v>
      </c>
      <c r="AM20" s="1">
        <v>5</v>
      </c>
      <c r="AN20" s="1">
        <v>0</v>
      </c>
      <c r="AO20" s="1">
        <v>1.3</v>
      </c>
      <c r="AP20" s="1">
        <v>2</v>
      </c>
      <c r="AQ20" s="1">
        <v>2</v>
      </c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X20" s="1">
        <v>0</v>
      </c>
      <c r="AY20" s="1">
        <v>3</v>
      </c>
      <c r="AZ20" s="1">
        <v>0</v>
      </c>
      <c r="BA20" s="1">
        <v>0</v>
      </c>
      <c r="BB20" s="1">
        <v>3</v>
      </c>
      <c r="BC20" s="1">
        <v>15</v>
      </c>
      <c r="BD20" s="1">
        <v>6</v>
      </c>
      <c r="BE20" s="1">
        <v>4</v>
      </c>
      <c r="BF20" s="1">
        <v>4</v>
      </c>
      <c r="BG20" s="1">
        <v>4</v>
      </c>
      <c r="BH20" s="1">
        <v>0</v>
      </c>
      <c r="BI20" s="1">
        <v>0.71</v>
      </c>
      <c r="BJ20" s="1">
        <v>1</v>
      </c>
      <c r="BK20" s="1">
        <v>0</v>
      </c>
      <c r="BL20" s="1">
        <v>0</v>
      </c>
      <c r="BM20" s="1">
        <v>1</v>
      </c>
      <c r="BN20" s="1">
        <v>0</v>
      </c>
      <c r="BO20" s="1">
        <v>0</v>
      </c>
      <c r="BP20" s="1">
        <v>1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1</v>
      </c>
      <c r="BW20" s="1">
        <v>0</v>
      </c>
      <c r="BX20" s="1">
        <v>0</v>
      </c>
      <c r="BY20" s="1">
        <v>6</v>
      </c>
      <c r="BZ20" s="1">
        <v>2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6.356929100000003</v>
      </c>
      <c r="CL20" s="1">
        <v>1</v>
      </c>
    </row>
  </sheetData>
  <sortState xmlns:xlrd2="http://schemas.microsoft.com/office/spreadsheetml/2017/richdata2" ref="A2:CL20">
    <sortCondition descending="1" ref="CL2:CL20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E824-DC11-40E8-AF5D-F6E14F2D952F}">
  <dimension ref="A1:CL2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83</v>
      </c>
      <c r="B2" s="1">
        <v>7.7</v>
      </c>
      <c r="C2" s="1">
        <v>1</v>
      </c>
      <c r="D2" s="1">
        <v>73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3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8</v>
      </c>
      <c r="V2" s="1">
        <v>5</v>
      </c>
      <c r="W2" s="1">
        <v>63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44</v>
      </c>
      <c r="AL2" s="1">
        <v>2.5</v>
      </c>
      <c r="AM2" s="1">
        <v>1.2</v>
      </c>
      <c r="AN2" s="1">
        <v>0</v>
      </c>
      <c r="AO2" s="1">
        <v>3</v>
      </c>
      <c r="AP2" s="1">
        <v>4</v>
      </c>
      <c r="AQ2" s="1">
        <v>4</v>
      </c>
      <c r="AR2" s="1">
        <v>0</v>
      </c>
      <c r="AS2" s="1">
        <v>2</v>
      </c>
      <c r="AT2" s="1">
        <v>2</v>
      </c>
      <c r="AU2" s="1">
        <v>0</v>
      </c>
      <c r="AV2" s="1">
        <v>0</v>
      </c>
      <c r="AX2" s="1">
        <v>1</v>
      </c>
      <c r="AY2" s="1">
        <v>2</v>
      </c>
      <c r="AZ2" s="1">
        <v>0</v>
      </c>
      <c r="BA2" s="1">
        <v>1</v>
      </c>
      <c r="BB2" s="1">
        <v>3</v>
      </c>
      <c r="BC2" s="1">
        <v>10</v>
      </c>
      <c r="BD2" s="1">
        <v>9</v>
      </c>
      <c r="BE2" s="1">
        <v>4</v>
      </c>
      <c r="BF2" s="1">
        <v>0</v>
      </c>
      <c r="BG2" s="1">
        <v>1</v>
      </c>
      <c r="BH2" s="1">
        <v>4</v>
      </c>
      <c r="BI2" s="1">
        <v>2.34</v>
      </c>
      <c r="BJ2" s="1">
        <v>15</v>
      </c>
      <c r="BK2" s="1">
        <v>12</v>
      </c>
      <c r="BL2" s="1">
        <v>80</v>
      </c>
      <c r="BM2" s="1">
        <v>9</v>
      </c>
      <c r="BN2" s="1">
        <v>6</v>
      </c>
      <c r="BO2" s="1">
        <v>67</v>
      </c>
      <c r="BP2" s="1">
        <v>8</v>
      </c>
      <c r="BQ2" s="1">
        <v>5</v>
      </c>
      <c r="BR2" s="1">
        <v>63</v>
      </c>
      <c r="BS2" s="1">
        <v>0</v>
      </c>
      <c r="BT2" s="1">
        <v>0</v>
      </c>
      <c r="BU2" s="1">
        <v>1</v>
      </c>
      <c r="BV2" s="1">
        <v>0</v>
      </c>
      <c r="BW2" s="1">
        <v>1</v>
      </c>
      <c r="BX2" s="1">
        <v>0</v>
      </c>
      <c r="BY2" s="1">
        <v>25</v>
      </c>
      <c r="BZ2" s="1">
        <v>5</v>
      </c>
      <c r="CA2" s="1">
        <v>0</v>
      </c>
      <c r="CB2" s="1">
        <v>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27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5.9017233999999981</v>
      </c>
      <c r="CL2" s="1">
        <v>8</v>
      </c>
    </row>
    <row r="3" spans="1:90" x14ac:dyDescent="0.25">
      <c r="A3" s="1" t="s">
        <v>95</v>
      </c>
      <c r="B3" s="1">
        <v>5.2</v>
      </c>
      <c r="C3" s="1">
        <v>2</v>
      </c>
      <c r="D3" s="1">
        <v>50</v>
      </c>
      <c r="E3" s="1">
        <v>0</v>
      </c>
      <c r="F3" s="1">
        <v>0.25</v>
      </c>
      <c r="G3" s="1">
        <v>0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4</v>
      </c>
      <c r="V3" s="1">
        <v>2.5</v>
      </c>
      <c r="W3" s="1">
        <v>63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0.5</v>
      </c>
      <c r="AG3" s="1">
        <v>0</v>
      </c>
      <c r="AH3" s="1">
        <v>0.5</v>
      </c>
      <c r="AI3" s="1">
        <v>0</v>
      </c>
      <c r="AJ3" s="1">
        <v>0</v>
      </c>
      <c r="AK3" s="1">
        <v>13</v>
      </c>
      <c r="AL3" s="1">
        <v>0.7</v>
      </c>
      <c r="AM3" s="1">
        <v>2.4</v>
      </c>
      <c r="AN3" s="1">
        <v>0</v>
      </c>
      <c r="AO3" s="1">
        <v>1.9</v>
      </c>
      <c r="AP3" s="1">
        <v>1.5</v>
      </c>
      <c r="AQ3" s="1">
        <v>6</v>
      </c>
      <c r="AR3" s="1">
        <v>0</v>
      </c>
      <c r="AS3" s="1">
        <v>2.5</v>
      </c>
      <c r="AT3" s="1">
        <v>1</v>
      </c>
      <c r="AU3" s="1">
        <v>0</v>
      </c>
      <c r="AV3" s="1">
        <v>0</v>
      </c>
      <c r="AX3" s="1">
        <v>1.5</v>
      </c>
      <c r="AY3" s="1">
        <v>0.5</v>
      </c>
      <c r="AZ3" s="1">
        <v>0</v>
      </c>
      <c r="BA3" s="1">
        <v>0</v>
      </c>
      <c r="BB3" s="1">
        <v>0.5</v>
      </c>
      <c r="BC3" s="1">
        <v>16</v>
      </c>
      <c r="BD3" s="1">
        <v>10</v>
      </c>
      <c r="BE3" s="1">
        <v>8</v>
      </c>
      <c r="BF3" s="1">
        <v>0.5</v>
      </c>
      <c r="BG3" s="1">
        <v>4</v>
      </c>
      <c r="BH3" s="1">
        <v>3</v>
      </c>
      <c r="BI3" s="1">
        <v>2.36</v>
      </c>
      <c r="BJ3" s="1">
        <v>8</v>
      </c>
      <c r="BK3" s="1">
        <v>5</v>
      </c>
      <c r="BL3" s="1">
        <v>63</v>
      </c>
      <c r="BM3" s="1">
        <v>6.5</v>
      </c>
      <c r="BN3" s="1">
        <v>4.5</v>
      </c>
      <c r="BO3" s="1">
        <v>69</v>
      </c>
      <c r="BP3" s="1">
        <v>4</v>
      </c>
      <c r="BQ3" s="1">
        <v>2.5</v>
      </c>
      <c r="BR3" s="1">
        <v>63</v>
      </c>
      <c r="BS3" s="1">
        <v>0</v>
      </c>
      <c r="BT3" s="1">
        <v>0</v>
      </c>
      <c r="BU3" s="1">
        <v>1</v>
      </c>
      <c r="BV3" s="1">
        <v>1</v>
      </c>
      <c r="BW3" s="1">
        <v>1</v>
      </c>
      <c r="BX3" s="1">
        <v>3.5</v>
      </c>
      <c r="BY3" s="1">
        <v>22.5</v>
      </c>
      <c r="BZ3" s="1">
        <v>2</v>
      </c>
      <c r="CA3" s="1">
        <v>0.5</v>
      </c>
      <c r="CB3" s="1">
        <v>0</v>
      </c>
      <c r="CC3" s="1">
        <v>0.5</v>
      </c>
      <c r="CD3" s="1">
        <v>0.5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2.6926380999999999</v>
      </c>
      <c r="CL3" s="1">
        <v>8</v>
      </c>
    </row>
    <row r="4" spans="1:90" x14ac:dyDescent="0.25">
      <c r="A4" s="1" t="s">
        <v>107</v>
      </c>
      <c r="B4" s="1">
        <v>6.5</v>
      </c>
      <c r="C4" s="1">
        <v>2</v>
      </c>
      <c r="D4" s="1">
        <v>76.5</v>
      </c>
      <c r="E4" s="1">
        <v>0.55000000000000004</v>
      </c>
      <c r="F4" s="1">
        <v>1</v>
      </c>
      <c r="G4" s="1">
        <v>0.6</v>
      </c>
      <c r="H4" s="1">
        <v>3</v>
      </c>
      <c r="I4" s="1">
        <v>3</v>
      </c>
      <c r="J4" s="1">
        <v>0.5</v>
      </c>
      <c r="K4" s="1">
        <v>3</v>
      </c>
      <c r="L4" s="1">
        <v>0</v>
      </c>
      <c r="M4" s="1">
        <v>0.5</v>
      </c>
      <c r="N4" s="1">
        <v>1</v>
      </c>
      <c r="O4" s="1">
        <v>0.05</v>
      </c>
      <c r="P4" s="1">
        <v>0.44</v>
      </c>
      <c r="Q4" s="1">
        <v>0.5</v>
      </c>
      <c r="R4" s="1">
        <v>0.5</v>
      </c>
      <c r="S4" s="1">
        <v>0</v>
      </c>
      <c r="T4" s="1">
        <v>0</v>
      </c>
      <c r="U4" s="1">
        <v>10</v>
      </c>
      <c r="V4" s="1">
        <v>5.5</v>
      </c>
      <c r="W4" s="1">
        <v>55</v>
      </c>
      <c r="X4" s="1">
        <v>0</v>
      </c>
      <c r="Y4" s="1">
        <v>0</v>
      </c>
      <c r="AA4" s="1">
        <v>0</v>
      </c>
      <c r="AB4" s="1">
        <v>0</v>
      </c>
      <c r="AC4" s="1">
        <v>2</v>
      </c>
      <c r="AD4" s="1">
        <v>0</v>
      </c>
      <c r="AE4" s="1">
        <v>0.16</v>
      </c>
      <c r="AF4" s="1">
        <v>1</v>
      </c>
      <c r="AG4" s="1">
        <v>0</v>
      </c>
      <c r="AH4" s="1">
        <v>0.5</v>
      </c>
      <c r="AI4" s="1">
        <v>0</v>
      </c>
      <c r="AJ4" s="1">
        <v>0.5</v>
      </c>
      <c r="AK4" s="1">
        <v>40.5</v>
      </c>
      <c r="AL4" s="1">
        <v>23.3</v>
      </c>
      <c r="AM4" s="1">
        <v>33.5</v>
      </c>
      <c r="AN4" s="1">
        <v>2.2000000000000002</v>
      </c>
      <c r="AO4" s="1">
        <v>4.8</v>
      </c>
      <c r="AP4" s="1">
        <v>5.5</v>
      </c>
      <c r="AQ4" s="1">
        <v>26.5</v>
      </c>
      <c r="AR4" s="1">
        <v>1.5</v>
      </c>
      <c r="AS4" s="1">
        <v>8</v>
      </c>
      <c r="AT4" s="1">
        <v>1</v>
      </c>
      <c r="AU4" s="1">
        <v>0.5</v>
      </c>
      <c r="AV4" s="1">
        <v>0.5</v>
      </c>
      <c r="AW4" s="1">
        <v>100</v>
      </c>
      <c r="AX4" s="1">
        <v>4</v>
      </c>
      <c r="AY4" s="1">
        <v>0</v>
      </c>
      <c r="AZ4" s="1">
        <v>0</v>
      </c>
      <c r="BA4" s="1">
        <v>0</v>
      </c>
      <c r="BB4" s="1">
        <v>0</v>
      </c>
      <c r="BC4" s="1">
        <v>14.5</v>
      </c>
      <c r="BD4" s="1">
        <v>8.5</v>
      </c>
      <c r="BE4" s="1">
        <v>4.5</v>
      </c>
      <c r="BF4" s="1">
        <v>1</v>
      </c>
      <c r="BG4" s="1">
        <v>3</v>
      </c>
      <c r="BH4" s="1">
        <v>2</v>
      </c>
      <c r="BI4" s="1">
        <v>1.4</v>
      </c>
      <c r="BJ4" s="1">
        <v>24</v>
      </c>
      <c r="BK4" s="1">
        <v>17</v>
      </c>
      <c r="BL4" s="1">
        <v>71</v>
      </c>
      <c r="BM4" s="1">
        <v>16.5</v>
      </c>
      <c r="BN4" s="1">
        <v>11.5</v>
      </c>
      <c r="BO4" s="1">
        <v>70</v>
      </c>
      <c r="BP4" s="1">
        <v>10</v>
      </c>
      <c r="BQ4" s="1">
        <v>5.5</v>
      </c>
      <c r="BR4" s="1">
        <v>55</v>
      </c>
      <c r="BS4" s="1">
        <v>0</v>
      </c>
      <c r="BT4" s="1">
        <v>0</v>
      </c>
      <c r="BU4" s="1">
        <v>2</v>
      </c>
      <c r="BV4" s="1">
        <v>0</v>
      </c>
      <c r="BW4" s="1">
        <v>1</v>
      </c>
      <c r="BX4" s="1">
        <v>1.5</v>
      </c>
      <c r="BY4" s="1">
        <v>37</v>
      </c>
      <c r="BZ4" s="1">
        <v>7</v>
      </c>
      <c r="CA4" s="1">
        <v>3</v>
      </c>
      <c r="CB4" s="1">
        <v>2.5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0.5</v>
      </c>
      <c r="CJ4" s="1">
        <v>0.5</v>
      </c>
      <c r="CK4" s="1">
        <f t="shared" si="0"/>
        <v>1.5408395000000006</v>
      </c>
      <c r="CL4" s="1">
        <v>6</v>
      </c>
    </row>
    <row r="5" spans="1:90" x14ac:dyDescent="0.25">
      <c r="A5" s="1" t="s">
        <v>73</v>
      </c>
      <c r="B5" s="1">
        <v>6.5</v>
      </c>
      <c r="C5" s="1">
        <v>2</v>
      </c>
      <c r="D5" s="1">
        <v>90</v>
      </c>
      <c r="E5" s="1">
        <v>0.28000000000000003</v>
      </c>
      <c r="F5" s="1">
        <v>0.33</v>
      </c>
      <c r="G5" s="1">
        <v>0.3</v>
      </c>
      <c r="H5" s="1">
        <v>1</v>
      </c>
      <c r="I5" s="1">
        <v>2.5</v>
      </c>
      <c r="J5" s="1">
        <v>0.5</v>
      </c>
      <c r="K5" s="1">
        <v>1.5</v>
      </c>
      <c r="L5" s="1">
        <v>1</v>
      </c>
      <c r="M5" s="1">
        <v>0</v>
      </c>
      <c r="N5" s="1">
        <v>0.5</v>
      </c>
      <c r="O5" s="1">
        <v>0.14000000000000001</v>
      </c>
      <c r="P5" s="1">
        <v>0.14000000000000001</v>
      </c>
      <c r="Q5" s="1">
        <v>0.5</v>
      </c>
      <c r="R5" s="1">
        <v>0</v>
      </c>
      <c r="S5" s="1">
        <v>0.5</v>
      </c>
      <c r="T5" s="1">
        <v>0</v>
      </c>
      <c r="U5" s="1">
        <v>14.5</v>
      </c>
      <c r="V5" s="1">
        <v>9.5</v>
      </c>
      <c r="W5" s="1">
        <v>66</v>
      </c>
      <c r="X5" s="1">
        <v>0</v>
      </c>
      <c r="Y5" s="1">
        <v>0</v>
      </c>
      <c r="AA5" s="1">
        <v>0</v>
      </c>
      <c r="AB5" s="1">
        <v>0</v>
      </c>
      <c r="AC5" s="1">
        <v>2</v>
      </c>
      <c r="AD5" s="1">
        <v>0</v>
      </c>
      <c r="AE5" s="1">
        <v>0.15</v>
      </c>
      <c r="AF5" s="1">
        <v>0</v>
      </c>
      <c r="AG5" s="1">
        <v>0</v>
      </c>
      <c r="AH5" s="1">
        <v>0</v>
      </c>
      <c r="AI5" s="1">
        <v>0</v>
      </c>
      <c r="AJ5" s="1">
        <v>0.5</v>
      </c>
      <c r="AK5" s="1">
        <v>37</v>
      </c>
      <c r="AL5" s="1">
        <v>23.95</v>
      </c>
      <c r="AM5" s="1">
        <v>21.3</v>
      </c>
      <c r="AN5" s="1">
        <v>1</v>
      </c>
      <c r="AO5" s="1">
        <v>3.6</v>
      </c>
      <c r="AP5" s="1">
        <v>2</v>
      </c>
      <c r="AQ5" s="1">
        <v>14</v>
      </c>
      <c r="AR5" s="1">
        <v>0</v>
      </c>
      <c r="AS5" s="1">
        <v>4</v>
      </c>
      <c r="AT5" s="1">
        <v>0.5</v>
      </c>
      <c r="AU5" s="1">
        <v>1</v>
      </c>
      <c r="AV5" s="1">
        <v>0.5</v>
      </c>
      <c r="AW5" s="1">
        <v>50</v>
      </c>
      <c r="AX5" s="1">
        <v>2.5</v>
      </c>
      <c r="AY5" s="1">
        <v>0</v>
      </c>
      <c r="AZ5" s="1">
        <v>0</v>
      </c>
      <c r="BA5" s="1">
        <v>0</v>
      </c>
      <c r="BB5" s="1">
        <v>0</v>
      </c>
      <c r="BC5" s="1">
        <v>13.5</v>
      </c>
      <c r="BD5" s="1">
        <v>10.5</v>
      </c>
      <c r="BE5" s="1">
        <v>5.5</v>
      </c>
      <c r="BF5" s="1">
        <v>0.5</v>
      </c>
      <c r="BG5" s="1">
        <v>3.5</v>
      </c>
      <c r="BH5" s="1">
        <v>0.5</v>
      </c>
      <c r="BI5" s="1">
        <v>1.06</v>
      </c>
      <c r="BJ5" s="1">
        <v>26</v>
      </c>
      <c r="BK5" s="1">
        <v>18</v>
      </c>
      <c r="BL5" s="1">
        <v>69</v>
      </c>
      <c r="BM5" s="1">
        <v>22</v>
      </c>
      <c r="BN5" s="1">
        <v>14.5</v>
      </c>
      <c r="BO5" s="1">
        <v>66</v>
      </c>
      <c r="BP5" s="1">
        <v>14.5</v>
      </c>
      <c r="BQ5" s="1">
        <v>9.5</v>
      </c>
      <c r="BR5" s="1">
        <v>66</v>
      </c>
      <c r="BS5" s="1">
        <v>0</v>
      </c>
      <c r="BT5" s="1">
        <v>0</v>
      </c>
      <c r="BU5" s="1">
        <v>2</v>
      </c>
      <c r="BV5" s="1">
        <v>0</v>
      </c>
      <c r="BW5" s="1">
        <v>0</v>
      </c>
      <c r="BX5" s="1">
        <v>1</v>
      </c>
      <c r="BY5" s="1">
        <v>39.5</v>
      </c>
      <c r="BZ5" s="1">
        <v>8</v>
      </c>
      <c r="CA5" s="1">
        <v>2</v>
      </c>
      <c r="CB5" s="1">
        <v>1.5</v>
      </c>
      <c r="CC5" s="1">
        <v>0.5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3.435047100000002</v>
      </c>
      <c r="CL5" s="1">
        <v>5</v>
      </c>
    </row>
    <row r="6" spans="1:90" x14ac:dyDescent="0.25">
      <c r="A6" s="1" t="s">
        <v>99</v>
      </c>
      <c r="B6" s="1">
        <v>5.8</v>
      </c>
      <c r="C6" s="1">
        <v>2</v>
      </c>
      <c r="D6" s="1">
        <v>90</v>
      </c>
      <c r="E6" s="1">
        <v>0.09</v>
      </c>
      <c r="F6" s="1">
        <v>0</v>
      </c>
      <c r="G6" s="1">
        <v>0.1</v>
      </c>
      <c r="H6" s="1">
        <v>0</v>
      </c>
      <c r="I6" s="1">
        <v>1.5</v>
      </c>
      <c r="J6" s="1">
        <v>0</v>
      </c>
      <c r="K6" s="1">
        <v>1</v>
      </c>
      <c r="L6" s="1">
        <v>0.5</v>
      </c>
      <c r="M6" s="1">
        <v>0</v>
      </c>
      <c r="N6" s="1">
        <v>0</v>
      </c>
      <c r="O6" s="1">
        <v>0.03</v>
      </c>
      <c r="P6" s="1">
        <v>0.03</v>
      </c>
      <c r="Q6" s="1">
        <v>0</v>
      </c>
      <c r="R6" s="1">
        <v>0</v>
      </c>
      <c r="S6" s="1">
        <v>0</v>
      </c>
      <c r="T6" s="1">
        <v>0</v>
      </c>
      <c r="U6" s="1">
        <v>6</v>
      </c>
      <c r="V6" s="1">
        <v>5.5</v>
      </c>
      <c r="W6" s="1">
        <v>92</v>
      </c>
      <c r="X6" s="1">
        <v>3</v>
      </c>
      <c r="Y6" s="1">
        <v>1</v>
      </c>
      <c r="Z6" s="1">
        <v>33</v>
      </c>
      <c r="AA6" s="1">
        <v>0</v>
      </c>
      <c r="AB6" s="1">
        <v>0</v>
      </c>
      <c r="AC6" s="1">
        <v>1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15</v>
      </c>
      <c r="AL6" s="1">
        <v>17.75</v>
      </c>
      <c r="AM6" s="1">
        <v>8.4</v>
      </c>
      <c r="AN6" s="1">
        <v>0.3</v>
      </c>
      <c r="AO6" s="1">
        <v>3</v>
      </c>
      <c r="AP6" s="1">
        <v>3</v>
      </c>
      <c r="AQ6" s="1">
        <v>3</v>
      </c>
      <c r="AR6" s="1">
        <v>0</v>
      </c>
      <c r="AS6" s="1">
        <v>2</v>
      </c>
      <c r="AT6" s="1">
        <v>1.5</v>
      </c>
      <c r="AU6" s="1">
        <v>2</v>
      </c>
      <c r="AV6" s="1">
        <v>1</v>
      </c>
      <c r="AW6" s="1">
        <v>50</v>
      </c>
      <c r="AX6" s="1">
        <v>4.5</v>
      </c>
      <c r="AY6" s="1">
        <v>0</v>
      </c>
      <c r="AZ6" s="1">
        <v>0.5</v>
      </c>
      <c r="BA6" s="1">
        <v>0</v>
      </c>
      <c r="BB6" s="1">
        <v>0.5</v>
      </c>
      <c r="BC6" s="1">
        <v>14.5</v>
      </c>
      <c r="BD6" s="1">
        <v>8.5</v>
      </c>
      <c r="BE6" s="1">
        <v>4.5</v>
      </c>
      <c r="BF6" s="1">
        <v>1</v>
      </c>
      <c r="BG6" s="1">
        <v>3</v>
      </c>
      <c r="BH6" s="1">
        <v>2</v>
      </c>
      <c r="BI6" s="1">
        <v>1.4</v>
      </c>
      <c r="BJ6" s="1">
        <v>24</v>
      </c>
      <c r="BK6" s="1">
        <v>20</v>
      </c>
      <c r="BL6" s="1">
        <v>83</v>
      </c>
      <c r="BM6" s="1">
        <v>15</v>
      </c>
      <c r="BN6" s="1">
        <v>12</v>
      </c>
      <c r="BO6" s="1">
        <v>80</v>
      </c>
      <c r="BP6" s="1">
        <v>6</v>
      </c>
      <c r="BQ6" s="1">
        <v>5.5</v>
      </c>
      <c r="BR6" s="1">
        <v>92</v>
      </c>
      <c r="BS6" s="1">
        <v>0</v>
      </c>
      <c r="BT6" s="1">
        <v>0</v>
      </c>
      <c r="BU6" s="1">
        <v>2</v>
      </c>
      <c r="BV6" s="1">
        <v>0</v>
      </c>
      <c r="BW6" s="1">
        <v>0</v>
      </c>
      <c r="BX6" s="1">
        <v>1</v>
      </c>
      <c r="BY6" s="1">
        <v>48.5</v>
      </c>
      <c r="BZ6" s="1">
        <v>1</v>
      </c>
      <c r="CA6" s="1">
        <v>2.5</v>
      </c>
      <c r="CB6" s="1">
        <v>2.5</v>
      </c>
      <c r="CC6" s="1">
        <v>2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3.2348599000000009</v>
      </c>
      <c r="CL6" s="1">
        <v>5</v>
      </c>
    </row>
    <row r="7" spans="1:90" x14ac:dyDescent="0.25">
      <c r="A7" s="1" t="s">
        <v>102</v>
      </c>
      <c r="B7" s="1">
        <v>6.8</v>
      </c>
      <c r="C7" s="1">
        <v>1</v>
      </c>
      <c r="D7" s="1">
        <v>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</v>
      </c>
      <c r="V7" s="1">
        <v>1</v>
      </c>
      <c r="W7" s="1">
        <v>50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1.3</v>
      </c>
      <c r="AM7" s="1">
        <v>0.2</v>
      </c>
      <c r="AN7" s="1">
        <v>0</v>
      </c>
      <c r="AO7" s="1">
        <v>1.6</v>
      </c>
      <c r="AP7" s="1">
        <v>3</v>
      </c>
      <c r="AQ7" s="1">
        <v>3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11</v>
      </c>
      <c r="BD7" s="1">
        <v>6</v>
      </c>
      <c r="BE7" s="1">
        <v>5</v>
      </c>
      <c r="BF7" s="1">
        <v>0</v>
      </c>
      <c r="BG7" s="1">
        <v>3</v>
      </c>
      <c r="BH7" s="1">
        <v>2</v>
      </c>
      <c r="BI7" s="1">
        <v>1.41</v>
      </c>
      <c r="BJ7" s="1">
        <v>6</v>
      </c>
      <c r="BK7" s="1">
        <v>4</v>
      </c>
      <c r="BL7" s="1">
        <v>67</v>
      </c>
      <c r="BM7" s="1">
        <v>4</v>
      </c>
      <c r="BN7" s="1">
        <v>2</v>
      </c>
      <c r="BO7" s="1">
        <v>50</v>
      </c>
      <c r="BP7" s="1">
        <v>2</v>
      </c>
      <c r="BQ7" s="1">
        <v>1</v>
      </c>
      <c r="BR7" s="1">
        <v>50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8</v>
      </c>
      <c r="BZ7" s="1">
        <v>0</v>
      </c>
      <c r="CA7" s="1">
        <v>1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3.1585320999999986</v>
      </c>
      <c r="CL7" s="1">
        <v>5</v>
      </c>
    </row>
    <row r="8" spans="1:90" x14ac:dyDescent="0.25">
      <c r="A8" s="1" t="s">
        <v>101</v>
      </c>
      <c r="B8" s="1">
        <v>7.9</v>
      </c>
      <c r="C8" s="1">
        <v>2</v>
      </c>
      <c r="D8" s="1">
        <v>67.5</v>
      </c>
      <c r="E8" s="1">
        <v>0.38</v>
      </c>
      <c r="F8" s="1">
        <v>0.33</v>
      </c>
      <c r="G8" s="1">
        <v>0.8</v>
      </c>
      <c r="H8" s="1">
        <v>2</v>
      </c>
      <c r="I8" s="1">
        <v>3.5</v>
      </c>
      <c r="J8" s="1">
        <v>1.5</v>
      </c>
      <c r="K8" s="1">
        <v>3.5</v>
      </c>
      <c r="L8" s="1">
        <v>0</v>
      </c>
      <c r="M8" s="1">
        <v>1</v>
      </c>
      <c r="N8" s="1">
        <v>1.5</v>
      </c>
      <c r="O8" s="1">
        <v>0.62</v>
      </c>
      <c r="P8" s="1">
        <v>0.62</v>
      </c>
      <c r="Q8" s="1">
        <v>0.5</v>
      </c>
      <c r="R8" s="1">
        <v>0.5</v>
      </c>
      <c r="S8" s="1">
        <v>0</v>
      </c>
      <c r="T8" s="1">
        <v>0.5</v>
      </c>
      <c r="U8" s="1">
        <v>9.5</v>
      </c>
      <c r="V8" s="1">
        <v>7</v>
      </c>
      <c r="W8" s="1">
        <v>74</v>
      </c>
      <c r="X8" s="1">
        <v>1.5</v>
      </c>
      <c r="Y8" s="1">
        <v>0.5</v>
      </c>
      <c r="Z8" s="1">
        <v>33</v>
      </c>
      <c r="AA8" s="1">
        <v>0</v>
      </c>
      <c r="AB8" s="1">
        <v>0</v>
      </c>
      <c r="AC8" s="1">
        <v>1</v>
      </c>
      <c r="AD8" s="1">
        <v>0</v>
      </c>
      <c r="AE8" s="1">
        <v>0.18</v>
      </c>
      <c r="AF8" s="1">
        <v>0.5</v>
      </c>
      <c r="AG8" s="1">
        <v>0</v>
      </c>
      <c r="AH8" s="1">
        <v>0</v>
      </c>
      <c r="AI8" s="1">
        <v>0</v>
      </c>
      <c r="AJ8" s="1">
        <v>0</v>
      </c>
      <c r="AK8" s="1">
        <v>68</v>
      </c>
      <c r="AL8" s="1">
        <v>14.35</v>
      </c>
      <c r="AM8" s="1">
        <v>29.8</v>
      </c>
      <c r="AN8" s="1">
        <v>3</v>
      </c>
      <c r="AO8" s="1">
        <v>5.5</v>
      </c>
      <c r="AP8" s="1">
        <v>-0.5</v>
      </c>
      <c r="AQ8" s="1">
        <v>16</v>
      </c>
      <c r="AR8" s="1">
        <v>0</v>
      </c>
      <c r="AS8" s="1">
        <v>5</v>
      </c>
      <c r="AT8" s="1">
        <v>1.5</v>
      </c>
      <c r="AU8" s="1">
        <v>0</v>
      </c>
      <c r="AV8" s="1">
        <v>0</v>
      </c>
      <c r="AX8" s="1">
        <v>0.5</v>
      </c>
      <c r="AY8" s="1">
        <v>0.5</v>
      </c>
      <c r="AZ8" s="1">
        <v>0</v>
      </c>
      <c r="BA8" s="1">
        <v>0</v>
      </c>
      <c r="BB8" s="1">
        <v>0.5</v>
      </c>
      <c r="BC8" s="1">
        <v>12.5</v>
      </c>
      <c r="BD8" s="1">
        <v>8</v>
      </c>
      <c r="BE8" s="1">
        <v>5.5</v>
      </c>
      <c r="BF8" s="1">
        <v>2</v>
      </c>
      <c r="BG8" s="1">
        <v>3</v>
      </c>
      <c r="BH8" s="1">
        <v>1.5</v>
      </c>
      <c r="BI8" s="1">
        <v>1.42</v>
      </c>
      <c r="BJ8" s="1">
        <v>12.5</v>
      </c>
      <c r="BK8" s="1">
        <v>10</v>
      </c>
      <c r="BL8" s="1">
        <v>80</v>
      </c>
      <c r="BM8" s="1">
        <v>12.5</v>
      </c>
      <c r="BN8" s="1">
        <v>9</v>
      </c>
      <c r="BO8" s="1">
        <v>72</v>
      </c>
      <c r="BP8" s="1">
        <v>9.5</v>
      </c>
      <c r="BQ8" s="1">
        <v>7</v>
      </c>
      <c r="BR8" s="1">
        <v>74</v>
      </c>
      <c r="BS8" s="1">
        <v>0</v>
      </c>
      <c r="BT8" s="1">
        <v>0</v>
      </c>
      <c r="BU8" s="1">
        <v>1</v>
      </c>
      <c r="BV8" s="1">
        <v>1</v>
      </c>
      <c r="BW8" s="1">
        <v>0</v>
      </c>
      <c r="BX8" s="1">
        <v>0.5</v>
      </c>
      <c r="BY8" s="1">
        <v>30</v>
      </c>
      <c r="BZ8" s="1">
        <v>5.5</v>
      </c>
      <c r="CA8" s="1">
        <v>1.5</v>
      </c>
      <c r="CB8" s="1">
        <v>1.5</v>
      </c>
      <c r="CC8" s="1">
        <v>1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4.1526866999999985</v>
      </c>
      <c r="CL8" s="1">
        <v>4.5</v>
      </c>
    </row>
    <row r="9" spans="1:90" x14ac:dyDescent="0.25">
      <c r="A9" s="1" t="s">
        <v>113</v>
      </c>
      <c r="B9" s="1">
        <v>4.5999999999999996</v>
      </c>
      <c r="C9" s="1">
        <v>1</v>
      </c>
      <c r="D9" s="1">
        <v>90</v>
      </c>
      <c r="E9" s="1">
        <v>0.02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0.01</v>
      </c>
      <c r="P9" s="1">
        <v>0.01</v>
      </c>
      <c r="Q9" s="1">
        <v>0</v>
      </c>
      <c r="R9" s="1">
        <v>0</v>
      </c>
      <c r="S9" s="1">
        <v>0</v>
      </c>
      <c r="T9" s="1">
        <v>0</v>
      </c>
      <c r="U9" s="1">
        <v>6</v>
      </c>
      <c r="V9" s="1">
        <v>1</v>
      </c>
      <c r="W9" s="1">
        <v>17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0.01</v>
      </c>
      <c r="AF9" s="1">
        <v>1</v>
      </c>
      <c r="AG9" s="1">
        <v>0</v>
      </c>
      <c r="AH9" s="1">
        <v>1</v>
      </c>
      <c r="AI9" s="1">
        <v>0</v>
      </c>
      <c r="AJ9" s="1">
        <v>0</v>
      </c>
      <c r="AK9" s="1">
        <v>6</v>
      </c>
      <c r="AL9" s="1">
        <v>0.5</v>
      </c>
      <c r="AM9" s="1">
        <v>0</v>
      </c>
      <c r="AN9" s="1">
        <v>0.1</v>
      </c>
      <c r="AO9" s="1">
        <v>2.4</v>
      </c>
      <c r="AP9" s="1">
        <v>-2</v>
      </c>
      <c r="AQ9" s="1">
        <v>7</v>
      </c>
      <c r="AR9" s="1">
        <v>0</v>
      </c>
      <c r="AS9" s="1">
        <v>4</v>
      </c>
      <c r="AT9" s="1">
        <v>4</v>
      </c>
      <c r="AU9" s="1">
        <v>0</v>
      </c>
      <c r="AV9" s="1">
        <v>0</v>
      </c>
      <c r="AX9" s="1">
        <v>2</v>
      </c>
      <c r="AY9" s="1">
        <v>0</v>
      </c>
      <c r="AZ9" s="1">
        <v>0</v>
      </c>
      <c r="BA9" s="1">
        <v>0</v>
      </c>
      <c r="BB9" s="1">
        <v>0</v>
      </c>
      <c r="BC9" s="1">
        <v>21</v>
      </c>
      <c r="BD9" s="1">
        <v>14</v>
      </c>
      <c r="BE9" s="1">
        <v>12</v>
      </c>
      <c r="BF9" s="1">
        <v>1</v>
      </c>
      <c r="BG9" s="1">
        <v>1</v>
      </c>
      <c r="BH9" s="1">
        <v>6</v>
      </c>
      <c r="BI9" s="1">
        <v>3.89</v>
      </c>
      <c r="BJ9" s="1">
        <v>17</v>
      </c>
      <c r="BK9" s="1">
        <v>11</v>
      </c>
      <c r="BL9" s="1">
        <v>65</v>
      </c>
      <c r="BM9" s="1">
        <v>9</v>
      </c>
      <c r="BN9" s="1">
        <v>4</v>
      </c>
      <c r="BO9" s="1">
        <v>44</v>
      </c>
      <c r="BP9" s="1">
        <v>6</v>
      </c>
      <c r="BQ9" s="1">
        <v>1</v>
      </c>
      <c r="BR9" s="1">
        <v>17</v>
      </c>
      <c r="BS9" s="1">
        <v>0</v>
      </c>
      <c r="BT9" s="1">
        <v>0</v>
      </c>
      <c r="BU9" s="1">
        <v>1</v>
      </c>
      <c r="BV9" s="1">
        <v>0</v>
      </c>
      <c r="BW9" s="1">
        <v>0</v>
      </c>
      <c r="BX9" s="1">
        <v>1</v>
      </c>
      <c r="BY9" s="1">
        <v>29</v>
      </c>
      <c r="BZ9" s="1">
        <v>3</v>
      </c>
      <c r="CA9" s="1">
        <v>1</v>
      </c>
      <c r="CB9" s="1">
        <v>1</v>
      </c>
      <c r="CC9" s="1">
        <v>1</v>
      </c>
      <c r="CD9" s="1">
        <v>1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1.1411900999999982</v>
      </c>
      <c r="CL9" s="1">
        <v>4</v>
      </c>
    </row>
    <row r="10" spans="1:90" x14ac:dyDescent="0.25">
      <c r="A10" s="1" t="s">
        <v>59</v>
      </c>
      <c r="B10" s="1">
        <v>6.7</v>
      </c>
      <c r="C10" s="1">
        <v>1</v>
      </c>
      <c r="D10" s="1">
        <v>90</v>
      </c>
      <c r="E10" s="1">
        <v>0.5</v>
      </c>
      <c r="F10" s="1">
        <v>0</v>
      </c>
      <c r="G10" s="1">
        <v>0.6</v>
      </c>
      <c r="H10" s="1">
        <v>0</v>
      </c>
      <c r="I10" s="1">
        <v>3</v>
      </c>
      <c r="J10" s="1">
        <v>1</v>
      </c>
      <c r="K10" s="1">
        <v>3</v>
      </c>
      <c r="L10" s="1">
        <v>0</v>
      </c>
      <c r="M10" s="1">
        <v>1</v>
      </c>
      <c r="N10" s="1">
        <v>2</v>
      </c>
      <c r="O10" s="1">
        <v>0.49</v>
      </c>
      <c r="P10" s="1">
        <v>0.49</v>
      </c>
      <c r="Q10" s="1">
        <v>0</v>
      </c>
      <c r="R10" s="1">
        <v>0</v>
      </c>
      <c r="S10" s="1">
        <v>0</v>
      </c>
      <c r="T10" s="1">
        <v>0</v>
      </c>
      <c r="U10" s="1">
        <v>4</v>
      </c>
      <c r="V10" s="1">
        <v>4</v>
      </c>
      <c r="W10" s="1">
        <v>100</v>
      </c>
      <c r="X10" s="1">
        <v>1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0</v>
      </c>
      <c r="AE10" s="1">
        <v>0.12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41</v>
      </c>
      <c r="AL10" s="1">
        <v>12.3</v>
      </c>
      <c r="AM10" s="1">
        <v>4.5999999999999996</v>
      </c>
      <c r="AN10" s="1">
        <v>2.4</v>
      </c>
      <c r="AO10" s="1">
        <v>5.5</v>
      </c>
      <c r="AP10" s="1">
        <v>2</v>
      </c>
      <c r="AQ10" s="1">
        <v>2</v>
      </c>
      <c r="AR10" s="1">
        <v>0</v>
      </c>
      <c r="AS10" s="1">
        <v>2</v>
      </c>
      <c r="AT10" s="1">
        <v>3</v>
      </c>
      <c r="AU10" s="1">
        <v>1</v>
      </c>
      <c r="AV10" s="1">
        <v>1</v>
      </c>
      <c r="AW10" s="1">
        <v>100</v>
      </c>
      <c r="AX10" s="1">
        <v>2</v>
      </c>
      <c r="AY10" s="1">
        <v>0</v>
      </c>
      <c r="AZ10" s="1">
        <v>0</v>
      </c>
      <c r="BA10" s="1">
        <v>0</v>
      </c>
      <c r="BB10" s="1">
        <v>0</v>
      </c>
      <c r="BC10" s="1">
        <v>18</v>
      </c>
      <c r="BD10" s="1">
        <v>11</v>
      </c>
      <c r="BE10" s="1">
        <v>6</v>
      </c>
      <c r="BF10" s="1">
        <v>0</v>
      </c>
      <c r="BG10" s="1">
        <v>2</v>
      </c>
      <c r="BH10" s="1">
        <v>3</v>
      </c>
      <c r="BI10" s="1">
        <v>1.99</v>
      </c>
      <c r="BJ10" s="1">
        <v>16</v>
      </c>
      <c r="BK10" s="1">
        <v>12</v>
      </c>
      <c r="BL10" s="1">
        <v>75</v>
      </c>
      <c r="BM10" s="1">
        <v>13</v>
      </c>
      <c r="BN10" s="1">
        <v>9</v>
      </c>
      <c r="BO10" s="1">
        <v>69</v>
      </c>
      <c r="BP10" s="1">
        <v>4</v>
      </c>
      <c r="BQ10" s="1">
        <v>4</v>
      </c>
      <c r="BR10" s="1">
        <v>100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22</v>
      </c>
      <c r="BZ10" s="1">
        <v>4</v>
      </c>
      <c r="CA10" s="1">
        <v>2</v>
      </c>
      <c r="CB10" s="1">
        <v>1</v>
      </c>
      <c r="CC10" s="1">
        <v>0</v>
      </c>
      <c r="CD10" s="1">
        <v>0</v>
      </c>
      <c r="CE10" s="1">
        <v>1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3.4020208999999992</v>
      </c>
      <c r="CL10" s="1">
        <v>2</v>
      </c>
    </row>
    <row r="11" spans="1:90" x14ac:dyDescent="0.25">
      <c r="A11" s="1" t="s">
        <v>105</v>
      </c>
      <c r="B11" s="1">
        <v>12.5</v>
      </c>
      <c r="C11" s="1">
        <v>2</v>
      </c>
      <c r="D11" s="1">
        <v>89.5</v>
      </c>
      <c r="E11" s="1">
        <v>0.41</v>
      </c>
      <c r="F11" s="1">
        <v>0.5</v>
      </c>
      <c r="G11" s="1">
        <v>0.7</v>
      </c>
      <c r="H11" s="1">
        <v>2</v>
      </c>
      <c r="I11" s="1">
        <v>4.5</v>
      </c>
      <c r="J11" s="1">
        <v>0.5</v>
      </c>
      <c r="K11" s="1">
        <v>3.5</v>
      </c>
      <c r="L11" s="1">
        <v>1</v>
      </c>
      <c r="M11" s="1">
        <v>1.5</v>
      </c>
      <c r="N11" s="1">
        <v>1.5</v>
      </c>
      <c r="O11" s="1">
        <v>0.56999999999999995</v>
      </c>
      <c r="P11" s="1">
        <v>0.56999999999999995</v>
      </c>
      <c r="Q11" s="1">
        <v>0.5</v>
      </c>
      <c r="R11" s="1">
        <v>0.5</v>
      </c>
      <c r="S11" s="1">
        <v>0</v>
      </c>
      <c r="T11" s="1">
        <v>0</v>
      </c>
      <c r="U11" s="1">
        <v>10.5</v>
      </c>
      <c r="V11" s="1">
        <v>8</v>
      </c>
      <c r="W11" s="1">
        <v>76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0.12</v>
      </c>
      <c r="AF11" s="1">
        <v>0.5</v>
      </c>
      <c r="AG11" s="1">
        <v>0</v>
      </c>
      <c r="AH11" s="1">
        <v>0.5</v>
      </c>
      <c r="AI11" s="1">
        <v>0</v>
      </c>
      <c r="AJ11" s="1">
        <v>0</v>
      </c>
      <c r="AK11" s="1">
        <v>57.5</v>
      </c>
      <c r="AL11" s="1">
        <v>13.95</v>
      </c>
      <c r="AM11" s="1">
        <v>23.1</v>
      </c>
      <c r="AN11" s="1">
        <v>2.6</v>
      </c>
      <c r="AO11" s="1">
        <v>5.2</v>
      </c>
      <c r="AP11" s="1">
        <v>2</v>
      </c>
      <c r="AQ11" s="1">
        <v>18.5</v>
      </c>
      <c r="AR11" s="1">
        <v>1.5</v>
      </c>
      <c r="AS11" s="1">
        <v>6.5</v>
      </c>
      <c r="AT11" s="1">
        <v>1</v>
      </c>
      <c r="AU11" s="1">
        <v>0.5</v>
      </c>
      <c r="AV11" s="1">
        <v>0.5</v>
      </c>
      <c r="AW11" s="1">
        <v>100</v>
      </c>
      <c r="AX11" s="1">
        <v>0.5</v>
      </c>
      <c r="AY11" s="1">
        <v>0.5</v>
      </c>
      <c r="AZ11" s="1">
        <v>0</v>
      </c>
      <c r="BA11" s="1">
        <v>0</v>
      </c>
      <c r="BB11" s="1">
        <v>0.5</v>
      </c>
      <c r="BC11" s="1">
        <v>11.5</v>
      </c>
      <c r="BD11" s="1">
        <v>7</v>
      </c>
      <c r="BE11" s="1">
        <v>5.5</v>
      </c>
      <c r="BF11" s="1">
        <v>1</v>
      </c>
      <c r="BG11" s="1">
        <v>2.5</v>
      </c>
      <c r="BH11" s="1">
        <v>1.5</v>
      </c>
      <c r="BI11" s="1">
        <v>1.26</v>
      </c>
      <c r="BJ11" s="1">
        <v>31</v>
      </c>
      <c r="BK11" s="1">
        <v>23</v>
      </c>
      <c r="BL11" s="1">
        <v>74</v>
      </c>
      <c r="BM11" s="1">
        <v>23</v>
      </c>
      <c r="BN11" s="1">
        <v>16.5</v>
      </c>
      <c r="BO11" s="1">
        <v>72</v>
      </c>
      <c r="BP11" s="1">
        <v>10.5</v>
      </c>
      <c r="BQ11" s="1">
        <v>8</v>
      </c>
      <c r="BR11" s="1">
        <v>76</v>
      </c>
      <c r="BS11" s="1">
        <v>0</v>
      </c>
      <c r="BT11" s="1">
        <v>0</v>
      </c>
      <c r="BU11" s="1">
        <v>2</v>
      </c>
      <c r="BV11" s="1">
        <v>0</v>
      </c>
      <c r="BW11" s="1">
        <v>1</v>
      </c>
      <c r="BX11" s="1">
        <v>0.5</v>
      </c>
      <c r="BY11" s="1">
        <v>41.5</v>
      </c>
      <c r="BZ11" s="1">
        <v>8</v>
      </c>
      <c r="CA11" s="1">
        <v>1.5</v>
      </c>
      <c r="CB11" s="1">
        <v>2</v>
      </c>
      <c r="CC11" s="1">
        <v>0</v>
      </c>
      <c r="CD11" s="1">
        <v>0</v>
      </c>
      <c r="CE11" s="1">
        <v>0</v>
      </c>
      <c r="CF11" s="1">
        <v>0</v>
      </c>
      <c r="CG11" s="1">
        <v>0.5</v>
      </c>
      <c r="CH11" s="1">
        <v>0</v>
      </c>
      <c r="CI11" s="1">
        <v>0</v>
      </c>
      <c r="CJ11" s="1">
        <v>0</v>
      </c>
      <c r="CK11" s="1">
        <f t="shared" si="0"/>
        <v>2.3026616999999985</v>
      </c>
      <c r="CL11" s="1">
        <v>2</v>
      </c>
    </row>
    <row r="12" spans="1:90" x14ac:dyDescent="0.25">
      <c r="A12" s="1" t="s">
        <v>72</v>
      </c>
      <c r="B12" s="1">
        <v>5.8</v>
      </c>
      <c r="C12" s="1">
        <v>1</v>
      </c>
      <c r="D12" s="1">
        <v>90</v>
      </c>
      <c r="E12" s="1">
        <v>0.11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4</v>
      </c>
      <c r="V12" s="1">
        <v>3</v>
      </c>
      <c r="W12" s="1">
        <v>75</v>
      </c>
      <c r="X12" s="1">
        <v>0</v>
      </c>
      <c r="Y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0.03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11.8</v>
      </c>
      <c r="AM12" s="1">
        <v>0.4</v>
      </c>
      <c r="AN12" s="1">
        <v>0.1</v>
      </c>
      <c r="AO12" s="1">
        <v>2.8</v>
      </c>
      <c r="AP12" s="1">
        <v>-3</v>
      </c>
      <c r="AQ12" s="1">
        <v>-3</v>
      </c>
      <c r="AR12" s="1">
        <v>0</v>
      </c>
      <c r="AS12" s="1">
        <v>2</v>
      </c>
      <c r="AT12" s="1">
        <v>5</v>
      </c>
      <c r="AU12" s="1">
        <v>1</v>
      </c>
      <c r="AV12" s="1">
        <v>0</v>
      </c>
      <c r="AW12" s="1">
        <v>0</v>
      </c>
      <c r="AX12" s="1">
        <v>4</v>
      </c>
      <c r="AY12" s="1">
        <v>0</v>
      </c>
      <c r="AZ12" s="1">
        <v>0</v>
      </c>
      <c r="BA12" s="1">
        <v>0</v>
      </c>
      <c r="BB12" s="1">
        <v>0</v>
      </c>
      <c r="BC12" s="1">
        <v>16</v>
      </c>
      <c r="BD12" s="1">
        <v>11</v>
      </c>
      <c r="BE12" s="1">
        <v>6</v>
      </c>
      <c r="BF12" s="1">
        <v>0</v>
      </c>
      <c r="BG12" s="1">
        <v>2</v>
      </c>
      <c r="BH12" s="1">
        <v>3</v>
      </c>
      <c r="BI12" s="1">
        <v>2.31</v>
      </c>
      <c r="BJ12" s="1">
        <v>13</v>
      </c>
      <c r="BK12" s="1">
        <v>11</v>
      </c>
      <c r="BL12" s="1">
        <v>85</v>
      </c>
      <c r="BM12" s="1">
        <v>4</v>
      </c>
      <c r="BN12" s="1">
        <v>3</v>
      </c>
      <c r="BO12" s="1">
        <v>75</v>
      </c>
      <c r="BP12" s="1">
        <v>4</v>
      </c>
      <c r="BQ12" s="1">
        <v>3</v>
      </c>
      <c r="BR12" s="1">
        <v>75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22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1.9409201999999999</v>
      </c>
      <c r="CL12" s="1">
        <v>2</v>
      </c>
    </row>
    <row r="13" spans="1:90" x14ac:dyDescent="0.25">
      <c r="A13" s="1" t="s">
        <v>77</v>
      </c>
      <c r="B13" s="1">
        <v>8.4</v>
      </c>
      <c r="C13" s="1">
        <v>2</v>
      </c>
      <c r="D13" s="1">
        <v>90</v>
      </c>
      <c r="E13" s="1">
        <v>0.43</v>
      </c>
      <c r="F13" s="1">
        <v>0.33</v>
      </c>
      <c r="G13" s="1">
        <v>1.3</v>
      </c>
      <c r="H13" s="1">
        <v>3</v>
      </c>
      <c r="I13" s="1">
        <v>2</v>
      </c>
      <c r="J13" s="1">
        <v>1.5</v>
      </c>
      <c r="K13" s="1">
        <v>2</v>
      </c>
      <c r="L13" s="1">
        <v>0</v>
      </c>
      <c r="M13" s="1">
        <v>2</v>
      </c>
      <c r="N13" s="1">
        <v>0.5</v>
      </c>
      <c r="O13" s="1">
        <v>0.62</v>
      </c>
      <c r="P13" s="1">
        <v>1</v>
      </c>
      <c r="Q13" s="1">
        <v>0.5</v>
      </c>
      <c r="R13" s="1">
        <v>0.5</v>
      </c>
      <c r="S13" s="1">
        <v>0</v>
      </c>
      <c r="T13" s="1">
        <v>0</v>
      </c>
      <c r="U13" s="1">
        <v>12</v>
      </c>
      <c r="V13" s="1">
        <v>8.5</v>
      </c>
      <c r="W13" s="1">
        <v>71</v>
      </c>
      <c r="X13" s="1">
        <v>0</v>
      </c>
      <c r="Y13" s="1">
        <v>0</v>
      </c>
      <c r="AA13" s="1">
        <v>0</v>
      </c>
      <c r="AB13" s="1">
        <v>0</v>
      </c>
      <c r="AC13" s="1">
        <v>1.5</v>
      </c>
      <c r="AD13" s="1">
        <v>0.5</v>
      </c>
      <c r="AE13" s="1">
        <v>0.34</v>
      </c>
      <c r="AF13" s="1">
        <v>1</v>
      </c>
      <c r="AG13" s="1">
        <v>0</v>
      </c>
      <c r="AH13" s="1">
        <v>0</v>
      </c>
      <c r="AI13" s="1">
        <v>0</v>
      </c>
      <c r="AJ13" s="1">
        <v>0.5</v>
      </c>
      <c r="AK13" s="1">
        <v>45</v>
      </c>
      <c r="AL13" s="1">
        <v>21.5</v>
      </c>
      <c r="AM13" s="1">
        <v>41.2</v>
      </c>
      <c r="AN13" s="1">
        <v>5</v>
      </c>
      <c r="AO13" s="1">
        <v>8.5</v>
      </c>
      <c r="AP13" s="1">
        <v>8.5</v>
      </c>
      <c r="AQ13" s="1">
        <v>29.5</v>
      </c>
      <c r="AR13" s="1">
        <v>1</v>
      </c>
      <c r="AS13" s="1">
        <v>8</v>
      </c>
      <c r="AT13" s="1">
        <v>0.5</v>
      </c>
      <c r="AU13" s="1">
        <v>1.5</v>
      </c>
      <c r="AV13" s="1">
        <v>1</v>
      </c>
      <c r="AW13" s="1">
        <v>67</v>
      </c>
      <c r="AX13" s="1">
        <v>1.5</v>
      </c>
      <c r="AY13" s="1">
        <v>0</v>
      </c>
      <c r="AZ13" s="1">
        <v>0</v>
      </c>
      <c r="BA13" s="1">
        <v>1</v>
      </c>
      <c r="BB13" s="1">
        <v>1</v>
      </c>
      <c r="BC13" s="1">
        <v>6.5</v>
      </c>
      <c r="BD13" s="1">
        <v>3.5</v>
      </c>
      <c r="BE13" s="1">
        <v>2</v>
      </c>
      <c r="BF13" s="1">
        <v>0.5</v>
      </c>
      <c r="BG13" s="1">
        <v>0.5</v>
      </c>
      <c r="BH13" s="1">
        <v>1</v>
      </c>
      <c r="BI13" s="1">
        <v>0.77</v>
      </c>
      <c r="BJ13" s="1">
        <v>31</v>
      </c>
      <c r="BK13" s="1">
        <v>26.5</v>
      </c>
      <c r="BL13" s="1">
        <v>85</v>
      </c>
      <c r="BM13" s="1">
        <v>19</v>
      </c>
      <c r="BN13" s="1">
        <v>15</v>
      </c>
      <c r="BO13" s="1">
        <v>79</v>
      </c>
      <c r="BP13" s="1">
        <v>12</v>
      </c>
      <c r="BQ13" s="1">
        <v>8.5</v>
      </c>
      <c r="BR13" s="1">
        <v>71</v>
      </c>
      <c r="BS13" s="1">
        <v>0</v>
      </c>
      <c r="BT13" s="1">
        <v>0</v>
      </c>
      <c r="BU13" s="1">
        <v>2</v>
      </c>
      <c r="BV13" s="1">
        <v>0</v>
      </c>
      <c r="BW13" s="1">
        <v>0</v>
      </c>
      <c r="BX13" s="1">
        <v>1</v>
      </c>
      <c r="BY13" s="1">
        <v>44.5</v>
      </c>
      <c r="BZ13" s="1">
        <v>6</v>
      </c>
      <c r="CA13" s="1">
        <v>1.5</v>
      </c>
      <c r="CB13" s="1">
        <v>0.5</v>
      </c>
      <c r="CC13" s="1">
        <v>0.5</v>
      </c>
      <c r="CD13" s="1">
        <v>0.5</v>
      </c>
      <c r="CE13" s="1">
        <v>0</v>
      </c>
      <c r="CF13" s="1">
        <v>0</v>
      </c>
      <c r="CG13" s="1">
        <v>0</v>
      </c>
      <c r="CH13" s="1">
        <v>0</v>
      </c>
      <c r="CI13" s="1">
        <v>0.5</v>
      </c>
      <c r="CJ13" s="1">
        <v>0.5</v>
      </c>
      <c r="CK13" s="1">
        <f t="shared" si="0"/>
        <v>4.6969756999999994</v>
      </c>
      <c r="CL13" s="1">
        <v>2</v>
      </c>
    </row>
    <row r="14" spans="1:90" x14ac:dyDescent="0.25">
      <c r="A14" s="1" t="s">
        <v>78</v>
      </c>
      <c r="B14" s="1">
        <v>5.9</v>
      </c>
      <c r="C14" s="1">
        <v>1</v>
      </c>
      <c r="D14" s="1">
        <v>90</v>
      </c>
      <c r="E14" s="1">
        <v>0.3</v>
      </c>
      <c r="F14" s="1">
        <v>1</v>
      </c>
      <c r="G14" s="1">
        <v>0.4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0.41</v>
      </c>
      <c r="P14" s="1">
        <v>0.41</v>
      </c>
      <c r="Q14" s="1">
        <v>0</v>
      </c>
      <c r="R14" s="1">
        <v>0</v>
      </c>
      <c r="S14" s="1">
        <v>0</v>
      </c>
      <c r="T14" s="1">
        <v>0</v>
      </c>
      <c r="U14" s="1">
        <v>15</v>
      </c>
      <c r="V14" s="1">
        <v>8</v>
      </c>
      <c r="W14" s="1">
        <v>53</v>
      </c>
      <c r="X14" s="1">
        <v>2</v>
      </c>
      <c r="Y14" s="1">
        <v>1</v>
      </c>
      <c r="Z14" s="1">
        <v>50</v>
      </c>
      <c r="AA14" s="1">
        <v>0</v>
      </c>
      <c r="AB14" s="1">
        <v>0</v>
      </c>
      <c r="AC14" s="1">
        <v>1</v>
      </c>
      <c r="AD14" s="1">
        <v>0</v>
      </c>
      <c r="AE14" s="1">
        <v>0.03</v>
      </c>
      <c r="AF14" s="1">
        <v>1</v>
      </c>
      <c r="AG14" s="1">
        <v>0</v>
      </c>
      <c r="AH14" s="1">
        <v>0</v>
      </c>
      <c r="AI14" s="1">
        <v>0</v>
      </c>
      <c r="AJ14" s="1">
        <v>0</v>
      </c>
      <c r="AK14" s="1">
        <v>32</v>
      </c>
      <c r="AL14" s="1">
        <v>16.600000000000001</v>
      </c>
      <c r="AM14" s="1">
        <v>30.2</v>
      </c>
      <c r="AN14" s="1">
        <v>1.7</v>
      </c>
      <c r="AO14" s="1">
        <v>5.4</v>
      </c>
      <c r="AP14" s="1">
        <v>7</v>
      </c>
      <c r="AQ14" s="1">
        <v>16</v>
      </c>
      <c r="AR14" s="1">
        <v>0</v>
      </c>
      <c r="AS14" s="1">
        <v>5</v>
      </c>
      <c r="AT14" s="1">
        <v>4</v>
      </c>
      <c r="AU14" s="1">
        <v>3</v>
      </c>
      <c r="AV14" s="1">
        <v>2</v>
      </c>
      <c r="AW14" s="1">
        <v>67</v>
      </c>
      <c r="AX14" s="1">
        <v>6</v>
      </c>
      <c r="AY14" s="1">
        <v>0</v>
      </c>
      <c r="AZ14" s="1">
        <v>0</v>
      </c>
      <c r="BA14" s="1">
        <v>1</v>
      </c>
      <c r="BB14" s="1">
        <v>1</v>
      </c>
      <c r="BC14" s="1">
        <v>13</v>
      </c>
      <c r="BD14" s="1">
        <v>10</v>
      </c>
      <c r="BE14" s="1">
        <v>6</v>
      </c>
      <c r="BF14" s="1">
        <v>0</v>
      </c>
      <c r="BG14" s="1">
        <v>2</v>
      </c>
      <c r="BH14" s="1">
        <v>5</v>
      </c>
      <c r="BI14" s="1">
        <v>2.82</v>
      </c>
      <c r="BJ14" s="1">
        <v>24</v>
      </c>
      <c r="BK14" s="1">
        <v>16</v>
      </c>
      <c r="BL14" s="1">
        <v>67</v>
      </c>
      <c r="BM14" s="1">
        <v>21</v>
      </c>
      <c r="BN14" s="1">
        <v>13</v>
      </c>
      <c r="BO14" s="1">
        <v>62</v>
      </c>
      <c r="BP14" s="1">
        <v>15</v>
      </c>
      <c r="BQ14" s="1">
        <v>8</v>
      </c>
      <c r="BR14" s="1">
        <v>53</v>
      </c>
      <c r="BS14" s="1">
        <v>0</v>
      </c>
      <c r="BT14" s="1">
        <v>0</v>
      </c>
      <c r="BU14" s="1">
        <v>1</v>
      </c>
      <c r="BV14" s="1">
        <v>0</v>
      </c>
      <c r="BW14" s="1">
        <v>0</v>
      </c>
      <c r="BX14" s="1">
        <v>3</v>
      </c>
      <c r="BY14" s="1">
        <v>48</v>
      </c>
      <c r="BZ14" s="1">
        <v>6</v>
      </c>
      <c r="CA14" s="1">
        <v>2</v>
      </c>
      <c r="CB14" s="1">
        <v>6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1.454744199999999</v>
      </c>
      <c r="CL14" s="1">
        <v>2</v>
      </c>
    </row>
    <row r="15" spans="1:90" x14ac:dyDescent="0.25">
      <c r="A15" s="1" t="s">
        <v>79</v>
      </c>
      <c r="B15" s="1">
        <v>12.3</v>
      </c>
      <c r="C15" s="1">
        <v>3</v>
      </c>
      <c r="D15" s="1">
        <v>81.33</v>
      </c>
      <c r="E15" s="1">
        <v>0.47</v>
      </c>
      <c r="F15" s="1">
        <v>0.5</v>
      </c>
      <c r="G15" s="1">
        <v>1.3</v>
      </c>
      <c r="H15" s="1">
        <v>3</v>
      </c>
      <c r="I15" s="1">
        <v>4</v>
      </c>
      <c r="J15" s="1">
        <v>1.67</v>
      </c>
      <c r="K15" s="1">
        <v>3.67</v>
      </c>
      <c r="L15" s="1">
        <v>0.33</v>
      </c>
      <c r="M15" s="1">
        <v>1.67</v>
      </c>
      <c r="N15" s="1">
        <v>0.67</v>
      </c>
      <c r="O15" s="1">
        <v>0.62</v>
      </c>
      <c r="P15" s="1">
        <v>0.88</v>
      </c>
      <c r="Q15" s="1">
        <v>1</v>
      </c>
      <c r="R15" s="1">
        <v>1</v>
      </c>
      <c r="S15" s="1">
        <v>0</v>
      </c>
      <c r="T15" s="1">
        <v>0</v>
      </c>
      <c r="U15" s="1">
        <v>11</v>
      </c>
      <c r="V15" s="1">
        <v>8</v>
      </c>
      <c r="W15" s="1">
        <v>73</v>
      </c>
      <c r="X15" s="1">
        <v>1</v>
      </c>
      <c r="Y15" s="1">
        <v>0.33</v>
      </c>
      <c r="Z15" s="1">
        <v>33</v>
      </c>
      <c r="AA15" s="1">
        <v>0</v>
      </c>
      <c r="AB15" s="1">
        <v>0</v>
      </c>
      <c r="AC15" s="1">
        <v>1.33</v>
      </c>
      <c r="AD15" s="1">
        <v>0.67</v>
      </c>
      <c r="AE15" s="1">
        <v>0.4</v>
      </c>
      <c r="AF15" s="1">
        <v>0</v>
      </c>
      <c r="AG15" s="1">
        <v>0</v>
      </c>
      <c r="AH15" s="1">
        <v>0.33</v>
      </c>
      <c r="AI15" s="1">
        <v>0</v>
      </c>
      <c r="AJ15" s="1">
        <v>0.33</v>
      </c>
      <c r="AK15" s="1">
        <v>55</v>
      </c>
      <c r="AL15" s="1">
        <v>13.5</v>
      </c>
      <c r="AM15" s="1">
        <v>36.130000000000003</v>
      </c>
      <c r="AN15" s="1">
        <v>4.7</v>
      </c>
      <c r="AO15" s="1">
        <v>7.5</v>
      </c>
      <c r="AP15" s="1">
        <v>1</v>
      </c>
      <c r="AQ15" s="1">
        <v>25</v>
      </c>
      <c r="AR15" s="1">
        <v>0.33</v>
      </c>
      <c r="AS15" s="1">
        <v>6</v>
      </c>
      <c r="AT15" s="1">
        <v>1</v>
      </c>
      <c r="AU15" s="1">
        <v>0</v>
      </c>
      <c r="AV15" s="1">
        <v>0</v>
      </c>
      <c r="AX15" s="1">
        <v>1.33</v>
      </c>
      <c r="AY15" s="1">
        <v>0.33</v>
      </c>
      <c r="AZ15" s="1">
        <v>0</v>
      </c>
      <c r="BA15" s="1">
        <v>0</v>
      </c>
      <c r="BB15" s="1">
        <v>0.33</v>
      </c>
      <c r="BC15" s="1">
        <v>10.33</v>
      </c>
      <c r="BD15" s="1">
        <v>6</v>
      </c>
      <c r="BE15" s="1">
        <v>2.67</v>
      </c>
      <c r="BF15" s="1">
        <v>1.67</v>
      </c>
      <c r="BG15" s="1">
        <v>3.33</v>
      </c>
      <c r="BH15" s="1">
        <v>0.33</v>
      </c>
      <c r="BI15" s="1">
        <v>0.64</v>
      </c>
      <c r="BJ15" s="1">
        <v>17.329999999999998</v>
      </c>
      <c r="BK15" s="1">
        <v>13.33</v>
      </c>
      <c r="BL15" s="1">
        <v>77</v>
      </c>
      <c r="BM15" s="1">
        <v>14.33</v>
      </c>
      <c r="BN15" s="1">
        <v>9.67</v>
      </c>
      <c r="BO15" s="1">
        <v>67</v>
      </c>
      <c r="BP15" s="1">
        <v>11</v>
      </c>
      <c r="BQ15" s="1">
        <v>8</v>
      </c>
      <c r="BR15" s="1">
        <v>73</v>
      </c>
      <c r="BS15" s="1">
        <v>0.67</v>
      </c>
      <c r="BT15" s="1">
        <v>0.33</v>
      </c>
      <c r="BU15" s="1">
        <v>3</v>
      </c>
      <c r="BV15" s="1">
        <v>0</v>
      </c>
      <c r="BW15" s="1">
        <v>1</v>
      </c>
      <c r="BX15" s="1">
        <v>1.67</v>
      </c>
      <c r="BY15" s="1">
        <v>36.33</v>
      </c>
      <c r="BZ15" s="1">
        <v>5.67</v>
      </c>
      <c r="CA15" s="1">
        <v>3.33</v>
      </c>
      <c r="CB15" s="1">
        <v>3.33</v>
      </c>
      <c r="CC15" s="1">
        <v>0</v>
      </c>
      <c r="CD15" s="1">
        <v>0</v>
      </c>
      <c r="CE15" s="1">
        <v>0</v>
      </c>
      <c r="CF15" s="1">
        <v>0</v>
      </c>
      <c r="CG15" s="1">
        <v>0.33</v>
      </c>
      <c r="CH15" s="1">
        <v>0</v>
      </c>
      <c r="CI15" s="1">
        <v>0.33</v>
      </c>
      <c r="CJ15" s="1">
        <v>0.33</v>
      </c>
      <c r="CK15" s="1">
        <f t="shared" si="0"/>
        <v>5.7256177000000008</v>
      </c>
      <c r="CL15" s="1">
        <v>2</v>
      </c>
    </row>
    <row r="16" spans="1:90" x14ac:dyDescent="0.25">
      <c r="A16" s="1" t="s">
        <v>81</v>
      </c>
      <c r="B16" s="1">
        <v>7.4</v>
      </c>
      <c r="C16" s="1">
        <v>1</v>
      </c>
      <c r="D16" s="1">
        <v>89</v>
      </c>
      <c r="E16" s="1">
        <v>0.12</v>
      </c>
      <c r="F16" s="1">
        <v>0</v>
      </c>
      <c r="G16" s="1">
        <v>0.1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0.01</v>
      </c>
      <c r="P16" s="1">
        <v>0.01</v>
      </c>
      <c r="Q16" s="1">
        <v>0</v>
      </c>
      <c r="R16" s="1">
        <v>0</v>
      </c>
      <c r="S16" s="1">
        <v>0</v>
      </c>
      <c r="T16" s="1">
        <v>0</v>
      </c>
      <c r="U16" s="1">
        <v>12</v>
      </c>
      <c r="V16" s="1">
        <v>7</v>
      </c>
      <c r="W16" s="1">
        <v>58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0.05</v>
      </c>
      <c r="AF16" s="1">
        <v>0</v>
      </c>
      <c r="AG16" s="1">
        <v>0</v>
      </c>
      <c r="AH16" s="1">
        <v>0</v>
      </c>
      <c r="AI16" s="1">
        <v>0</v>
      </c>
      <c r="AJ16" s="1">
        <v>1</v>
      </c>
      <c r="AK16" s="1">
        <v>6</v>
      </c>
      <c r="AL16" s="1">
        <v>12.3</v>
      </c>
      <c r="AM16" s="1">
        <v>10</v>
      </c>
      <c r="AN16" s="1">
        <v>0.2</v>
      </c>
      <c r="AO16" s="1">
        <v>2.6</v>
      </c>
      <c r="AP16" s="1">
        <v>4</v>
      </c>
      <c r="AQ16" s="1">
        <v>4</v>
      </c>
      <c r="AR16" s="1">
        <v>0</v>
      </c>
      <c r="AS16" s="1">
        <v>2</v>
      </c>
      <c r="AT16" s="1">
        <v>0</v>
      </c>
      <c r="AU16" s="1">
        <v>1</v>
      </c>
      <c r="AV16" s="1">
        <v>0</v>
      </c>
      <c r="AW16" s="1">
        <v>0</v>
      </c>
      <c r="AX16" s="1">
        <v>4</v>
      </c>
      <c r="AY16" s="1">
        <v>1</v>
      </c>
      <c r="AZ16" s="1">
        <v>1</v>
      </c>
      <c r="BA16" s="1">
        <v>1</v>
      </c>
      <c r="BB16" s="1">
        <v>3</v>
      </c>
      <c r="BC16" s="1">
        <v>8</v>
      </c>
      <c r="BD16" s="1">
        <v>6</v>
      </c>
      <c r="BE16" s="1">
        <v>1</v>
      </c>
      <c r="BF16" s="1">
        <v>1</v>
      </c>
      <c r="BG16" s="1">
        <v>2</v>
      </c>
      <c r="BH16" s="1">
        <v>1</v>
      </c>
      <c r="BI16" s="1">
        <v>0.71</v>
      </c>
      <c r="BJ16" s="1">
        <v>28</v>
      </c>
      <c r="BK16" s="1">
        <v>22</v>
      </c>
      <c r="BL16" s="1">
        <v>79</v>
      </c>
      <c r="BM16" s="1">
        <v>15</v>
      </c>
      <c r="BN16" s="1">
        <v>10</v>
      </c>
      <c r="BO16" s="1">
        <v>67</v>
      </c>
      <c r="BP16" s="1">
        <v>12</v>
      </c>
      <c r="BQ16" s="1">
        <v>7</v>
      </c>
      <c r="BR16" s="1">
        <v>58</v>
      </c>
      <c r="BS16" s="1">
        <v>0</v>
      </c>
      <c r="BT16" s="1">
        <v>0</v>
      </c>
      <c r="BU16" s="1">
        <v>1</v>
      </c>
      <c r="BV16" s="1">
        <v>0</v>
      </c>
      <c r="BW16" s="1">
        <v>1</v>
      </c>
      <c r="BX16" s="1">
        <v>1</v>
      </c>
      <c r="BY16" s="1">
        <v>46</v>
      </c>
      <c r="BZ16" s="1">
        <v>4</v>
      </c>
      <c r="CA16" s="1">
        <v>2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3.9314033000000013</v>
      </c>
      <c r="CL16" s="1">
        <v>2</v>
      </c>
    </row>
    <row r="17" spans="1:90" x14ac:dyDescent="0.25">
      <c r="A17" s="1" t="s">
        <v>82</v>
      </c>
      <c r="B17" s="1">
        <v>8.5</v>
      </c>
      <c r="C17" s="1">
        <v>2</v>
      </c>
      <c r="D17" s="1">
        <v>90</v>
      </c>
      <c r="E17" s="1">
        <v>0.39</v>
      </c>
      <c r="F17" s="1">
        <v>0.2</v>
      </c>
      <c r="G17" s="1">
        <v>0.8</v>
      </c>
      <c r="H17" s="1">
        <v>1</v>
      </c>
      <c r="I17" s="1">
        <v>3</v>
      </c>
      <c r="J17" s="1">
        <v>1</v>
      </c>
      <c r="K17" s="1">
        <v>2.5</v>
      </c>
      <c r="L17" s="1">
        <v>0.5</v>
      </c>
      <c r="M17" s="1">
        <v>0.5</v>
      </c>
      <c r="N17" s="1">
        <v>0.5</v>
      </c>
      <c r="O17" s="1">
        <v>0.39</v>
      </c>
      <c r="P17" s="1">
        <v>0.39</v>
      </c>
      <c r="Q17" s="1">
        <v>0</v>
      </c>
      <c r="R17" s="1">
        <v>0</v>
      </c>
      <c r="S17" s="1">
        <v>0</v>
      </c>
      <c r="T17" s="1">
        <v>0</v>
      </c>
      <c r="U17" s="1">
        <v>20.5</v>
      </c>
      <c r="V17" s="1">
        <v>17.5</v>
      </c>
      <c r="W17" s="1">
        <v>85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1.5</v>
      </c>
      <c r="AD17" s="1">
        <v>0.5</v>
      </c>
      <c r="AE17" s="1">
        <v>0.36</v>
      </c>
      <c r="AF17" s="1">
        <v>0.5</v>
      </c>
      <c r="AG17" s="1">
        <v>0</v>
      </c>
      <c r="AH17" s="1">
        <v>0</v>
      </c>
      <c r="AI17" s="1">
        <v>0</v>
      </c>
      <c r="AJ17" s="1">
        <v>1</v>
      </c>
      <c r="AK17" s="1">
        <v>60</v>
      </c>
      <c r="AL17" s="1">
        <v>21.55</v>
      </c>
      <c r="AM17" s="1">
        <v>16.600000000000001</v>
      </c>
      <c r="AN17" s="1">
        <v>2.7</v>
      </c>
      <c r="AO17" s="1">
        <v>5.4</v>
      </c>
      <c r="AP17" s="1">
        <v>7.5</v>
      </c>
      <c r="AQ17" s="1">
        <v>12</v>
      </c>
      <c r="AR17" s="1">
        <v>0</v>
      </c>
      <c r="AS17" s="1">
        <v>3.5</v>
      </c>
      <c r="AT17" s="1">
        <v>0</v>
      </c>
      <c r="AU17" s="1">
        <v>0.5</v>
      </c>
      <c r="AV17" s="1">
        <v>0.5</v>
      </c>
      <c r="AW17" s="1">
        <v>100</v>
      </c>
      <c r="AX17" s="1">
        <v>3</v>
      </c>
      <c r="AY17" s="1">
        <v>0.5</v>
      </c>
      <c r="AZ17" s="1">
        <v>0</v>
      </c>
      <c r="BA17" s="1">
        <v>0.5</v>
      </c>
      <c r="BB17" s="1">
        <v>1</v>
      </c>
      <c r="BC17" s="1">
        <v>5.5</v>
      </c>
      <c r="BD17" s="1">
        <v>2.5</v>
      </c>
      <c r="BE17" s="1">
        <v>1.5</v>
      </c>
      <c r="BF17" s="1">
        <v>0.5</v>
      </c>
      <c r="BG17" s="1">
        <v>1</v>
      </c>
      <c r="BH17" s="1">
        <v>0</v>
      </c>
      <c r="BI17" s="1">
        <v>0.33</v>
      </c>
      <c r="BJ17" s="1">
        <v>36.5</v>
      </c>
      <c r="BK17" s="1">
        <v>32</v>
      </c>
      <c r="BL17" s="1">
        <v>88</v>
      </c>
      <c r="BM17" s="1">
        <v>28.5</v>
      </c>
      <c r="BN17" s="1">
        <v>24.5</v>
      </c>
      <c r="BO17" s="1">
        <v>86</v>
      </c>
      <c r="BP17" s="1">
        <v>20.5</v>
      </c>
      <c r="BQ17" s="1">
        <v>17.5</v>
      </c>
      <c r="BR17" s="1">
        <v>85</v>
      </c>
      <c r="BS17" s="1">
        <v>0</v>
      </c>
      <c r="BT17" s="1">
        <v>0</v>
      </c>
      <c r="BU17" s="1">
        <v>2</v>
      </c>
      <c r="BV17" s="1">
        <v>0</v>
      </c>
      <c r="BW17" s="1">
        <v>0</v>
      </c>
      <c r="BX17" s="1">
        <v>3</v>
      </c>
      <c r="BY17" s="1">
        <v>53</v>
      </c>
      <c r="BZ17" s="1">
        <v>8</v>
      </c>
      <c r="CA17" s="1">
        <v>0.5</v>
      </c>
      <c r="CB17" s="1">
        <v>1.5</v>
      </c>
      <c r="CC17" s="1">
        <v>0.5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4.4072052000000008</v>
      </c>
      <c r="CL17" s="1">
        <v>2</v>
      </c>
    </row>
    <row r="18" spans="1:90" x14ac:dyDescent="0.25">
      <c r="A18" s="1" t="s">
        <v>85</v>
      </c>
      <c r="B18" s="1">
        <v>4.9000000000000004</v>
      </c>
      <c r="C18" s="1">
        <v>2</v>
      </c>
      <c r="D18" s="1">
        <v>54</v>
      </c>
      <c r="E18" s="1">
        <v>0.09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0.01</v>
      </c>
      <c r="P18" s="1">
        <v>0.01</v>
      </c>
      <c r="Q18" s="1">
        <v>0</v>
      </c>
      <c r="R18" s="1">
        <v>0</v>
      </c>
      <c r="S18" s="1">
        <v>0</v>
      </c>
      <c r="T18" s="1">
        <v>0</v>
      </c>
      <c r="U18" s="1">
        <v>5.5</v>
      </c>
      <c r="V18" s="1">
        <v>4</v>
      </c>
      <c r="W18" s="1">
        <v>73</v>
      </c>
      <c r="X18" s="1">
        <v>0</v>
      </c>
      <c r="Y18" s="1">
        <v>0</v>
      </c>
      <c r="AA18" s="1">
        <v>0</v>
      </c>
      <c r="AB18" s="1">
        <v>0</v>
      </c>
      <c r="AC18" s="1">
        <v>0.5</v>
      </c>
      <c r="AD18" s="1">
        <v>0</v>
      </c>
      <c r="AE18" s="1">
        <v>0.03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5</v>
      </c>
      <c r="AL18" s="1">
        <v>7.3</v>
      </c>
      <c r="AM18" s="1">
        <v>9.3000000000000007</v>
      </c>
      <c r="AN18" s="1">
        <v>0.1</v>
      </c>
      <c r="AO18" s="1">
        <v>2.6</v>
      </c>
      <c r="AP18" s="1">
        <v>5.5</v>
      </c>
      <c r="AQ18" s="1">
        <v>5.5</v>
      </c>
      <c r="AR18" s="1">
        <v>0</v>
      </c>
      <c r="AS18" s="1">
        <v>1.5</v>
      </c>
      <c r="AT18" s="1">
        <v>2.5</v>
      </c>
      <c r="AU18" s="1">
        <v>1</v>
      </c>
      <c r="AV18" s="1">
        <v>1</v>
      </c>
      <c r="AW18" s="1">
        <v>100</v>
      </c>
      <c r="AX18" s="1">
        <v>1.5</v>
      </c>
      <c r="AY18" s="1">
        <v>1.5</v>
      </c>
      <c r="AZ18" s="1">
        <v>0.5</v>
      </c>
      <c r="BA18" s="1">
        <v>0.5</v>
      </c>
      <c r="BB18" s="1">
        <v>2.5</v>
      </c>
      <c r="BC18" s="1">
        <v>17.5</v>
      </c>
      <c r="BD18" s="1">
        <v>14</v>
      </c>
      <c r="BE18" s="1">
        <v>6</v>
      </c>
      <c r="BF18" s="1">
        <v>2</v>
      </c>
      <c r="BG18" s="1">
        <v>3</v>
      </c>
      <c r="BH18" s="1">
        <v>2.5</v>
      </c>
      <c r="BI18" s="1">
        <v>2.19</v>
      </c>
      <c r="BJ18" s="1">
        <v>13</v>
      </c>
      <c r="BK18" s="1">
        <v>8</v>
      </c>
      <c r="BL18" s="1">
        <v>62</v>
      </c>
      <c r="BM18" s="1">
        <v>9</v>
      </c>
      <c r="BN18" s="1">
        <v>5</v>
      </c>
      <c r="BO18" s="1">
        <v>56</v>
      </c>
      <c r="BP18" s="1">
        <v>5.5</v>
      </c>
      <c r="BQ18" s="1">
        <v>4</v>
      </c>
      <c r="BR18" s="1">
        <v>73</v>
      </c>
      <c r="BS18" s="1">
        <v>0</v>
      </c>
      <c r="BT18" s="1">
        <v>0</v>
      </c>
      <c r="BU18" s="1">
        <v>1</v>
      </c>
      <c r="BV18" s="1">
        <v>1</v>
      </c>
      <c r="BW18" s="1">
        <v>0</v>
      </c>
      <c r="BX18" s="1">
        <v>1</v>
      </c>
      <c r="BY18" s="1">
        <v>23</v>
      </c>
      <c r="BZ18" s="1">
        <v>2.5</v>
      </c>
      <c r="CA18" s="1">
        <v>0</v>
      </c>
      <c r="CB18" s="1">
        <v>0.5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5.3609937999999984</v>
      </c>
      <c r="CL18" s="1">
        <v>2</v>
      </c>
    </row>
    <row r="19" spans="1:90" x14ac:dyDescent="0.25">
      <c r="A19" s="1" t="s">
        <v>93</v>
      </c>
      <c r="B19" s="1">
        <v>8.4</v>
      </c>
      <c r="C19" s="1">
        <v>2</v>
      </c>
      <c r="D19" s="1">
        <v>67.5</v>
      </c>
      <c r="E19" s="1">
        <v>0.27</v>
      </c>
      <c r="F19" s="1">
        <v>0.25</v>
      </c>
      <c r="G19" s="1">
        <v>0.5</v>
      </c>
      <c r="H19" s="1">
        <v>1</v>
      </c>
      <c r="I19" s="1">
        <v>3</v>
      </c>
      <c r="J19" s="1">
        <v>1</v>
      </c>
      <c r="K19" s="1">
        <v>2.5</v>
      </c>
      <c r="L19" s="1">
        <v>0.5</v>
      </c>
      <c r="M19" s="1">
        <v>1</v>
      </c>
      <c r="N19" s="1">
        <v>0</v>
      </c>
      <c r="O19" s="1">
        <v>0.42</v>
      </c>
      <c r="P19" s="1">
        <v>0.42</v>
      </c>
      <c r="Q19" s="1">
        <v>0.5</v>
      </c>
      <c r="R19" s="1">
        <v>0.5</v>
      </c>
      <c r="S19" s="1">
        <v>0</v>
      </c>
      <c r="T19" s="1">
        <v>0</v>
      </c>
      <c r="U19" s="1">
        <v>5.5</v>
      </c>
      <c r="V19" s="1">
        <v>4</v>
      </c>
      <c r="W19" s="1">
        <v>73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0.03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42</v>
      </c>
      <c r="AL19" s="1">
        <v>7.45</v>
      </c>
      <c r="AM19" s="1">
        <v>16.8</v>
      </c>
      <c r="AN19" s="1">
        <v>1.8</v>
      </c>
      <c r="AO19" s="1">
        <v>4.0999999999999996</v>
      </c>
      <c r="AP19" s="1">
        <v>0</v>
      </c>
      <c r="AQ19" s="1">
        <v>12</v>
      </c>
      <c r="AR19" s="1">
        <v>0</v>
      </c>
      <c r="AS19" s="1">
        <v>3.5</v>
      </c>
      <c r="AT19" s="1">
        <v>0.5</v>
      </c>
      <c r="AU19" s="1">
        <v>0</v>
      </c>
      <c r="AV19" s="1">
        <v>0</v>
      </c>
      <c r="AX19" s="1">
        <v>1.5</v>
      </c>
      <c r="AY19" s="1">
        <v>1</v>
      </c>
      <c r="AZ19" s="1">
        <v>0</v>
      </c>
      <c r="BA19" s="1">
        <v>0</v>
      </c>
      <c r="BB19" s="1">
        <v>1</v>
      </c>
      <c r="BC19" s="1">
        <v>11.5</v>
      </c>
      <c r="BD19" s="1">
        <v>7</v>
      </c>
      <c r="BE19" s="1">
        <v>5.5</v>
      </c>
      <c r="BF19" s="1">
        <v>1</v>
      </c>
      <c r="BG19" s="1">
        <v>2.5</v>
      </c>
      <c r="BH19" s="1">
        <v>1.5</v>
      </c>
      <c r="BI19" s="1">
        <v>1.26</v>
      </c>
      <c r="BJ19" s="1">
        <v>15.5</v>
      </c>
      <c r="BK19" s="1">
        <v>12.5</v>
      </c>
      <c r="BL19" s="1">
        <v>81</v>
      </c>
      <c r="BM19" s="1">
        <v>8</v>
      </c>
      <c r="BN19" s="1">
        <v>6</v>
      </c>
      <c r="BO19" s="1">
        <v>75</v>
      </c>
      <c r="BP19" s="1">
        <v>5.5</v>
      </c>
      <c r="BQ19" s="1">
        <v>4</v>
      </c>
      <c r="BR19" s="1">
        <v>73</v>
      </c>
      <c r="BS19" s="1">
        <v>0</v>
      </c>
      <c r="BT19" s="1">
        <v>0</v>
      </c>
      <c r="BU19" s="1">
        <v>1</v>
      </c>
      <c r="BV19" s="1">
        <v>1</v>
      </c>
      <c r="BW19" s="1">
        <v>0</v>
      </c>
      <c r="BX19" s="1">
        <v>0.5</v>
      </c>
      <c r="BY19" s="1">
        <v>24.5</v>
      </c>
      <c r="BZ19" s="1">
        <v>4</v>
      </c>
      <c r="CA19" s="1">
        <v>0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4.1658717999999997</v>
      </c>
      <c r="CL19" s="1">
        <v>2</v>
      </c>
    </row>
    <row r="20" spans="1:90" x14ac:dyDescent="0.25">
      <c r="A20" s="1" t="s">
        <v>96</v>
      </c>
      <c r="B20" s="1">
        <v>6.1</v>
      </c>
      <c r="C20" s="1">
        <v>1</v>
      </c>
      <c r="D20" s="1">
        <v>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100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0.5</v>
      </c>
      <c r="AM20" s="1">
        <v>1</v>
      </c>
      <c r="AN20" s="1">
        <v>0</v>
      </c>
      <c r="AO20" s="1">
        <v>1.3</v>
      </c>
      <c r="AP20" s="1">
        <v>1</v>
      </c>
      <c r="AQ20" s="1">
        <v>1</v>
      </c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12</v>
      </c>
      <c r="BD20" s="1">
        <v>6</v>
      </c>
      <c r="BE20" s="1">
        <v>3</v>
      </c>
      <c r="BF20" s="1">
        <v>2</v>
      </c>
      <c r="BG20" s="1">
        <v>2</v>
      </c>
      <c r="BH20" s="1">
        <v>0</v>
      </c>
      <c r="BI20" s="1">
        <v>0.67</v>
      </c>
      <c r="BJ20" s="1">
        <v>3</v>
      </c>
      <c r="BK20" s="1">
        <v>3</v>
      </c>
      <c r="BL20" s="1">
        <v>100</v>
      </c>
      <c r="BM20" s="1">
        <v>2</v>
      </c>
      <c r="BN20" s="1">
        <v>2</v>
      </c>
      <c r="BO20" s="1">
        <v>100</v>
      </c>
      <c r="BP20" s="1">
        <v>1</v>
      </c>
      <c r="BQ20" s="1">
        <v>1</v>
      </c>
      <c r="BR20" s="1">
        <v>100</v>
      </c>
      <c r="BS20" s="1">
        <v>0</v>
      </c>
      <c r="BT20" s="1">
        <v>0</v>
      </c>
      <c r="BU20" s="1">
        <v>0</v>
      </c>
      <c r="BV20" s="1">
        <v>1</v>
      </c>
      <c r="BW20" s="1">
        <v>0</v>
      </c>
      <c r="BX20" s="1">
        <v>1</v>
      </c>
      <c r="BY20" s="1">
        <v>6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4.6682827000000007</v>
      </c>
      <c r="CL20" s="1">
        <v>2</v>
      </c>
    </row>
    <row r="21" spans="1:90" x14ac:dyDescent="0.25">
      <c r="A21" s="1" t="s">
        <v>64</v>
      </c>
      <c r="B21" s="1">
        <v>5.2</v>
      </c>
      <c r="C21" s="1">
        <v>1</v>
      </c>
      <c r="D21" s="1">
        <v>16</v>
      </c>
      <c r="E21" s="1">
        <v>0.02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0.01</v>
      </c>
      <c r="P21" s="1">
        <v>0.01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>
        <v>2</v>
      </c>
      <c r="W21" s="1">
        <v>67</v>
      </c>
      <c r="X21" s="1">
        <v>0</v>
      </c>
      <c r="Y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0.01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4</v>
      </c>
      <c r="AL21" s="1">
        <v>0.5</v>
      </c>
      <c r="AM21" s="1">
        <v>0</v>
      </c>
      <c r="AN21" s="1">
        <v>0.1</v>
      </c>
      <c r="AO21" s="1">
        <v>1.9</v>
      </c>
      <c r="AP21" s="1">
        <v>3</v>
      </c>
      <c r="AQ21" s="1">
        <v>3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18</v>
      </c>
      <c r="BD21" s="1">
        <v>11</v>
      </c>
      <c r="BE21" s="1">
        <v>6</v>
      </c>
      <c r="BF21" s="1">
        <v>0</v>
      </c>
      <c r="BG21" s="1">
        <v>2</v>
      </c>
      <c r="BH21" s="1">
        <v>3</v>
      </c>
      <c r="BI21" s="1">
        <v>1.99</v>
      </c>
      <c r="BJ21" s="1">
        <v>4</v>
      </c>
      <c r="BK21" s="1">
        <v>3</v>
      </c>
      <c r="BL21" s="1">
        <v>75</v>
      </c>
      <c r="BM21" s="1">
        <v>3</v>
      </c>
      <c r="BN21" s="1">
        <v>2</v>
      </c>
      <c r="BO21" s="1">
        <v>67</v>
      </c>
      <c r="BP21" s="1">
        <v>3</v>
      </c>
      <c r="BQ21" s="1">
        <v>2</v>
      </c>
      <c r="BR21" s="1">
        <v>67</v>
      </c>
      <c r="BS21" s="1">
        <v>0</v>
      </c>
      <c r="BT21" s="1">
        <v>0</v>
      </c>
      <c r="BU21" s="1">
        <v>0</v>
      </c>
      <c r="BV21" s="1">
        <v>1</v>
      </c>
      <c r="BW21" s="1">
        <v>0</v>
      </c>
      <c r="BX21" s="1">
        <v>0</v>
      </c>
      <c r="BY21" s="1">
        <v>5</v>
      </c>
      <c r="BZ21" s="1">
        <v>2</v>
      </c>
      <c r="CA21" s="1">
        <v>1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4.8450111000000016</v>
      </c>
      <c r="CL21" s="1">
        <v>1</v>
      </c>
    </row>
    <row r="22" spans="1:90" x14ac:dyDescent="0.25">
      <c r="A22" s="1" t="s">
        <v>66</v>
      </c>
      <c r="B22" s="1">
        <v>6.6</v>
      </c>
      <c r="C22" s="1">
        <v>2</v>
      </c>
      <c r="D22" s="1">
        <v>90</v>
      </c>
      <c r="E22" s="1">
        <v>7.0000000000000007E-2</v>
      </c>
      <c r="F22" s="1">
        <v>0</v>
      </c>
      <c r="G22" s="1">
        <v>0.1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10.5</v>
      </c>
      <c r="V22" s="1">
        <v>5.5</v>
      </c>
      <c r="W22" s="1">
        <v>52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1.5</v>
      </c>
      <c r="AD22" s="1">
        <v>0</v>
      </c>
      <c r="AE22" s="1">
        <v>0.05</v>
      </c>
      <c r="AF22" s="1">
        <v>0</v>
      </c>
      <c r="AG22" s="1">
        <v>0</v>
      </c>
      <c r="AH22" s="1">
        <v>0.5</v>
      </c>
      <c r="AI22" s="1">
        <v>0</v>
      </c>
      <c r="AJ22" s="1">
        <v>0</v>
      </c>
      <c r="AK22" s="1">
        <v>19</v>
      </c>
      <c r="AL22" s="1">
        <v>18</v>
      </c>
      <c r="AM22" s="1">
        <v>11.4</v>
      </c>
      <c r="AN22" s="1">
        <v>0.2</v>
      </c>
      <c r="AO22" s="1">
        <v>2.2999999999999998</v>
      </c>
      <c r="AP22" s="1">
        <v>7</v>
      </c>
      <c r="AQ22" s="1">
        <v>7</v>
      </c>
      <c r="AR22" s="1">
        <v>0</v>
      </c>
      <c r="AS22" s="1">
        <v>1.5</v>
      </c>
      <c r="AT22" s="1">
        <v>1.5</v>
      </c>
      <c r="AU22" s="1">
        <v>2</v>
      </c>
      <c r="AV22" s="1">
        <v>1</v>
      </c>
      <c r="AW22" s="1">
        <v>50</v>
      </c>
      <c r="AX22" s="1">
        <v>5.5</v>
      </c>
      <c r="AY22" s="1">
        <v>2</v>
      </c>
      <c r="AZ22" s="1">
        <v>0</v>
      </c>
      <c r="BA22" s="1">
        <v>2</v>
      </c>
      <c r="BB22" s="1">
        <v>4</v>
      </c>
      <c r="BC22" s="1">
        <v>13.5</v>
      </c>
      <c r="BD22" s="1">
        <v>5.5</v>
      </c>
      <c r="BE22" s="1">
        <v>4</v>
      </c>
      <c r="BF22" s="1">
        <v>0.5</v>
      </c>
      <c r="BG22" s="1">
        <v>1</v>
      </c>
      <c r="BH22" s="1">
        <v>1</v>
      </c>
      <c r="BI22" s="1">
        <v>0.97</v>
      </c>
      <c r="BJ22" s="1">
        <v>19.5</v>
      </c>
      <c r="BK22" s="1">
        <v>11.5</v>
      </c>
      <c r="BL22" s="1">
        <v>59</v>
      </c>
      <c r="BM22" s="1">
        <v>14.5</v>
      </c>
      <c r="BN22" s="1">
        <v>7.5</v>
      </c>
      <c r="BO22" s="1">
        <v>52</v>
      </c>
      <c r="BP22" s="1">
        <v>10.5</v>
      </c>
      <c r="BQ22" s="1">
        <v>5.5</v>
      </c>
      <c r="BR22" s="1">
        <v>52</v>
      </c>
      <c r="BS22" s="1">
        <v>0</v>
      </c>
      <c r="BT22" s="1">
        <v>0</v>
      </c>
      <c r="BU22" s="1">
        <v>2</v>
      </c>
      <c r="BV22" s="1">
        <v>0</v>
      </c>
      <c r="BW22" s="1">
        <v>0</v>
      </c>
      <c r="BX22" s="1">
        <v>1.5</v>
      </c>
      <c r="BY22" s="1">
        <v>42.5</v>
      </c>
      <c r="BZ22" s="1">
        <v>5</v>
      </c>
      <c r="CA22" s="1">
        <v>3</v>
      </c>
      <c r="CB22" s="1">
        <v>2.5</v>
      </c>
      <c r="CC22" s="1">
        <v>0.5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1.4056754000000002</v>
      </c>
      <c r="CL22" s="1">
        <v>1</v>
      </c>
    </row>
    <row r="23" spans="1:90" x14ac:dyDescent="0.25">
      <c r="A23" s="1" t="s">
        <v>74</v>
      </c>
      <c r="B23" s="1">
        <v>5.2</v>
      </c>
      <c r="C23" s="1">
        <v>2</v>
      </c>
      <c r="D23" s="1">
        <v>54</v>
      </c>
      <c r="E23" s="1">
        <v>0.31</v>
      </c>
      <c r="F23" s="1">
        <v>0.33</v>
      </c>
      <c r="G23" s="1">
        <v>0.3</v>
      </c>
      <c r="H23" s="1">
        <v>1</v>
      </c>
      <c r="I23" s="1">
        <v>2</v>
      </c>
      <c r="J23" s="1">
        <v>1.5</v>
      </c>
      <c r="K23" s="1">
        <v>2</v>
      </c>
      <c r="L23" s="1">
        <v>0</v>
      </c>
      <c r="M23" s="1">
        <v>0.5</v>
      </c>
      <c r="N23" s="1">
        <v>0.5</v>
      </c>
      <c r="O23" s="1">
        <v>0.33</v>
      </c>
      <c r="P23" s="1">
        <v>0.33</v>
      </c>
      <c r="Q23" s="1">
        <v>0.5</v>
      </c>
      <c r="R23" s="1">
        <v>0.5</v>
      </c>
      <c r="S23" s="1">
        <v>0</v>
      </c>
      <c r="T23" s="1">
        <v>0</v>
      </c>
      <c r="U23" s="1">
        <v>3</v>
      </c>
      <c r="V23" s="1">
        <v>1.5</v>
      </c>
      <c r="W23" s="1">
        <v>50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0.5</v>
      </c>
      <c r="AK23" s="1">
        <v>36.5</v>
      </c>
      <c r="AL23" s="1">
        <v>3.35</v>
      </c>
      <c r="AM23" s="1">
        <v>21.1</v>
      </c>
      <c r="AN23" s="1">
        <v>1.3</v>
      </c>
      <c r="AO23" s="1">
        <v>3.7</v>
      </c>
      <c r="AP23" s="1">
        <v>1.5</v>
      </c>
      <c r="AQ23" s="1">
        <v>13.5</v>
      </c>
      <c r="AR23" s="1">
        <v>0</v>
      </c>
      <c r="AS23" s="1">
        <v>3.5</v>
      </c>
      <c r="AT23" s="1">
        <v>0.5</v>
      </c>
      <c r="AU23" s="1">
        <v>0</v>
      </c>
      <c r="AV23" s="1">
        <v>0</v>
      </c>
      <c r="AX23" s="1">
        <v>1.5</v>
      </c>
      <c r="AY23" s="1">
        <v>2</v>
      </c>
      <c r="AZ23" s="1">
        <v>0</v>
      </c>
      <c r="BA23" s="1">
        <v>0</v>
      </c>
      <c r="BB23" s="1">
        <v>2</v>
      </c>
      <c r="BC23" s="1">
        <v>14.5</v>
      </c>
      <c r="BD23" s="1">
        <v>8.5</v>
      </c>
      <c r="BE23" s="1">
        <v>4.5</v>
      </c>
      <c r="BF23" s="1">
        <v>1</v>
      </c>
      <c r="BG23" s="1">
        <v>3</v>
      </c>
      <c r="BH23" s="1">
        <v>2</v>
      </c>
      <c r="BI23" s="1">
        <v>1.4</v>
      </c>
      <c r="BJ23" s="1">
        <v>12</v>
      </c>
      <c r="BK23" s="1">
        <v>8.5</v>
      </c>
      <c r="BL23" s="1">
        <v>71</v>
      </c>
      <c r="BM23" s="1">
        <v>7</v>
      </c>
      <c r="BN23" s="1">
        <v>5</v>
      </c>
      <c r="BO23" s="1">
        <v>71</v>
      </c>
      <c r="BP23" s="1">
        <v>3</v>
      </c>
      <c r="BQ23" s="1">
        <v>1.5</v>
      </c>
      <c r="BR23" s="1">
        <v>50</v>
      </c>
      <c r="BS23" s="1">
        <v>0</v>
      </c>
      <c r="BT23" s="1">
        <v>0</v>
      </c>
      <c r="BU23" s="1">
        <v>1</v>
      </c>
      <c r="BV23" s="1">
        <v>1</v>
      </c>
      <c r="BW23" s="1">
        <v>1</v>
      </c>
      <c r="BX23" s="1">
        <v>0</v>
      </c>
      <c r="BY23" s="1">
        <v>22</v>
      </c>
      <c r="BZ23" s="1">
        <v>2.5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3.6255067999999988</v>
      </c>
      <c r="CL23" s="1">
        <v>1</v>
      </c>
    </row>
    <row r="24" spans="1:90" x14ac:dyDescent="0.25">
      <c r="A24" s="1" t="s">
        <v>109</v>
      </c>
      <c r="B24" s="1">
        <v>5.4</v>
      </c>
      <c r="C24" s="1">
        <v>1</v>
      </c>
      <c r="D24" s="1">
        <v>45</v>
      </c>
      <c r="E24" s="1">
        <v>0.7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2</v>
      </c>
      <c r="L24" s="1">
        <v>1</v>
      </c>
      <c r="M24" s="1">
        <v>0</v>
      </c>
      <c r="N24" s="1">
        <v>1</v>
      </c>
      <c r="O24" s="1">
        <v>0.08</v>
      </c>
      <c r="P24" s="1">
        <v>0.08</v>
      </c>
      <c r="Q24" s="1">
        <v>0</v>
      </c>
      <c r="R24" s="1">
        <v>0</v>
      </c>
      <c r="S24" s="1">
        <v>0</v>
      </c>
      <c r="T24" s="1">
        <v>0</v>
      </c>
      <c r="U24" s="1">
        <v>7</v>
      </c>
      <c r="V24" s="1">
        <v>6</v>
      </c>
      <c r="W24" s="1">
        <v>86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3</v>
      </c>
      <c r="AD24" s="1">
        <v>2</v>
      </c>
      <c r="AE24" s="1">
        <v>0.93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37</v>
      </c>
      <c r="AL24" s="1">
        <v>31.5</v>
      </c>
      <c r="AM24" s="1">
        <v>8</v>
      </c>
      <c r="AN24" s="1">
        <v>3.1</v>
      </c>
      <c r="AO24" s="1">
        <v>5.7</v>
      </c>
      <c r="AP24" s="1">
        <v>14</v>
      </c>
      <c r="AQ24" s="1">
        <v>14</v>
      </c>
      <c r="AR24" s="1">
        <v>0</v>
      </c>
      <c r="AS24" s="1">
        <v>1</v>
      </c>
      <c r="AT24" s="1">
        <v>2</v>
      </c>
      <c r="AU24" s="1">
        <v>0</v>
      </c>
      <c r="AV24" s="1">
        <v>0</v>
      </c>
      <c r="AX24" s="1">
        <v>2</v>
      </c>
      <c r="AY24" s="1">
        <v>0</v>
      </c>
      <c r="AZ24" s="1">
        <v>0</v>
      </c>
      <c r="BA24" s="1">
        <v>0</v>
      </c>
      <c r="BB24" s="1">
        <v>0</v>
      </c>
      <c r="BC24" s="1">
        <v>13</v>
      </c>
      <c r="BD24" s="1">
        <v>10</v>
      </c>
      <c r="BE24" s="1">
        <v>6</v>
      </c>
      <c r="BF24" s="1">
        <v>0</v>
      </c>
      <c r="BG24" s="1">
        <v>2</v>
      </c>
      <c r="BH24" s="1">
        <v>5</v>
      </c>
      <c r="BI24" s="1">
        <v>2.82</v>
      </c>
      <c r="BJ24" s="1">
        <v>11</v>
      </c>
      <c r="BK24" s="1">
        <v>9</v>
      </c>
      <c r="BL24" s="1">
        <v>82</v>
      </c>
      <c r="BM24" s="1">
        <v>9</v>
      </c>
      <c r="BN24" s="1">
        <v>7</v>
      </c>
      <c r="BO24" s="1">
        <v>78</v>
      </c>
      <c r="BP24" s="1">
        <v>7</v>
      </c>
      <c r="BQ24" s="1">
        <v>6</v>
      </c>
      <c r="BR24" s="1">
        <v>86</v>
      </c>
      <c r="BS24" s="1">
        <v>0</v>
      </c>
      <c r="BT24" s="1">
        <v>0</v>
      </c>
      <c r="BU24" s="1">
        <v>0</v>
      </c>
      <c r="BV24" s="1">
        <v>1</v>
      </c>
      <c r="BW24" s="1">
        <v>0</v>
      </c>
      <c r="BX24" s="1">
        <v>4</v>
      </c>
      <c r="BY24" s="1">
        <v>26</v>
      </c>
      <c r="BZ24" s="1">
        <v>2</v>
      </c>
      <c r="CA24" s="1">
        <v>1</v>
      </c>
      <c r="CB24" s="1">
        <v>3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5.1897581999999947</v>
      </c>
      <c r="CL24" s="1">
        <v>1</v>
      </c>
    </row>
    <row r="25" spans="1:90" x14ac:dyDescent="0.25">
      <c r="A25" s="1" t="s">
        <v>89</v>
      </c>
      <c r="B25" s="1">
        <v>6.2</v>
      </c>
      <c r="C25" s="1">
        <v>1</v>
      </c>
      <c r="D25" s="1">
        <v>90</v>
      </c>
      <c r="E25" s="1">
        <v>0.5</v>
      </c>
      <c r="F25" s="1">
        <v>1</v>
      </c>
      <c r="G25" s="1">
        <v>0.7</v>
      </c>
      <c r="H25" s="1">
        <v>1</v>
      </c>
      <c r="I25" s="1">
        <v>2</v>
      </c>
      <c r="J25" s="1">
        <v>2</v>
      </c>
      <c r="K25" s="1">
        <v>2</v>
      </c>
      <c r="L25" s="1">
        <v>0</v>
      </c>
      <c r="M25" s="1">
        <v>1</v>
      </c>
      <c r="N25" s="1">
        <v>0</v>
      </c>
      <c r="O25" s="1">
        <v>0.63</v>
      </c>
      <c r="P25" s="1">
        <v>0.63</v>
      </c>
      <c r="Q25" s="1">
        <v>1</v>
      </c>
      <c r="R25" s="1">
        <v>1</v>
      </c>
      <c r="S25" s="1">
        <v>0</v>
      </c>
      <c r="T25" s="1">
        <v>0</v>
      </c>
      <c r="U25" s="1">
        <v>10</v>
      </c>
      <c r="V25" s="1">
        <v>7</v>
      </c>
      <c r="W25" s="1">
        <v>70</v>
      </c>
      <c r="X25" s="1">
        <v>4</v>
      </c>
      <c r="Y25" s="1">
        <v>1</v>
      </c>
      <c r="Z25" s="1">
        <v>25</v>
      </c>
      <c r="AA25" s="1">
        <v>0</v>
      </c>
      <c r="AB25" s="1">
        <v>0</v>
      </c>
      <c r="AC25" s="1">
        <v>0</v>
      </c>
      <c r="AD25" s="1">
        <v>0</v>
      </c>
      <c r="AE25" s="1">
        <v>0.1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46</v>
      </c>
      <c r="AL25" s="1">
        <v>7.2</v>
      </c>
      <c r="AM25" s="1">
        <v>43.4</v>
      </c>
      <c r="AN25" s="1">
        <v>2.8</v>
      </c>
      <c r="AO25" s="1">
        <v>6.5</v>
      </c>
      <c r="AP25" s="1">
        <v>4</v>
      </c>
      <c r="AQ25" s="1">
        <v>28</v>
      </c>
      <c r="AR25" s="1">
        <v>1</v>
      </c>
      <c r="AS25" s="1">
        <v>7</v>
      </c>
      <c r="AT25" s="1">
        <v>4</v>
      </c>
      <c r="AU25" s="1">
        <v>2</v>
      </c>
      <c r="AV25" s="1">
        <v>2</v>
      </c>
      <c r="AW25" s="1">
        <v>100</v>
      </c>
      <c r="AX25" s="1">
        <v>5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10</v>
      </c>
      <c r="BE25" s="1">
        <v>6</v>
      </c>
      <c r="BF25" s="1">
        <v>0</v>
      </c>
      <c r="BG25" s="1">
        <v>2</v>
      </c>
      <c r="BH25" s="1">
        <v>5</v>
      </c>
      <c r="BI25" s="1">
        <v>2.82</v>
      </c>
      <c r="BJ25" s="1">
        <v>17</v>
      </c>
      <c r="BK25" s="1">
        <v>11</v>
      </c>
      <c r="BL25" s="1">
        <v>65</v>
      </c>
      <c r="BM25" s="1">
        <v>19</v>
      </c>
      <c r="BN25" s="1">
        <v>11</v>
      </c>
      <c r="BO25" s="1">
        <v>58</v>
      </c>
      <c r="BP25" s="1">
        <v>10</v>
      </c>
      <c r="BQ25" s="1">
        <v>7</v>
      </c>
      <c r="BR25" s="1">
        <v>70</v>
      </c>
      <c r="BS25" s="1">
        <v>0</v>
      </c>
      <c r="BT25" s="1">
        <v>0</v>
      </c>
      <c r="BU25" s="1">
        <v>1</v>
      </c>
      <c r="BV25" s="1">
        <v>0</v>
      </c>
      <c r="BW25" s="1">
        <v>0</v>
      </c>
      <c r="BX25" s="1">
        <v>1</v>
      </c>
      <c r="BY25" s="1">
        <v>45</v>
      </c>
      <c r="BZ25" s="1">
        <v>8</v>
      </c>
      <c r="CA25" s="1">
        <v>2</v>
      </c>
      <c r="CB25" s="1">
        <v>2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3.9382181999999983</v>
      </c>
      <c r="CL25" s="1">
        <v>1</v>
      </c>
    </row>
    <row r="26" spans="1:90" x14ac:dyDescent="0.25">
      <c r="A26" s="1" t="s">
        <v>91</v>
      </c>
      <c r="B26" s="1">
        <v>5</v>
      </c>
      <c r="C26" s="1">
        <v>1</v>
      </c>
      <c r="D26" s="1">
        <v>45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12</v>
      </c>
      <c r="V26" s="1">
        <v>7</v>
      </c>
      <c r="W26" s="1">
        <v>58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2.2999999999999998</v>
      </c>
      <c r="AM26" s="1">
        <v>0</v>
      </c>
      <c r="AN26" s="1">
        <v>0</v>
      </c>
      <c r="AO26" s="1">
        <v>2.2000000000000002</v>
      </c>
      <c r="AP26" s="1">
        <v>5</v>
      </c>
      <c r="AQ26" s="1">
        <v>5</v>
      </c>
      <c r="AR26" s="1">
        <v>0</v>
      </c>
      <c r="AS26" s="1">
        <v>1</v>
      </c>
      <c r="AT26" s="1">
        <v>2</v>
      </c>
      <c r="AU26" s="1">
        <v>1</v>
      </c>
      <c r="AV26" s="1">
        <v>1</v>
      </c>
      <c r="AW26" s="1">
        <v>100</v>
      </c>
      <c r="AX26" s="1">
        <v>3</v>
      </c>
      <c r="AY26" s="1">
        <v>0</v>
      </c>
      <c r="AZ26" s="1">
        <v>0</v>
      </c>
      <c r="BA26" s="1">
        <v>0</v>
      </c>
      <c r="BB26" s="1">
        <v>0</v>
      </c>
      <c r="BC26" s="1">
        <v>13</v>
      </c>
      <c r="BD26" s="1">
        <v>10</v>
      </c>
      <c r="BE26" s="1">
        <v>6</v>
      </c>
      <c r="BF26" s="1">
        <v>0</v>
      </c>
      <c r="BG26" s="1">
        <v>2</v>
      </c>
      <c r="BH26" s="1">
        <v>5</v>
      </c>
      <c r="BI26" s="1">
        <v>2.82</v>
      </c>
      <c r="BJ26" s="1">
        <v>20</v>
      </c>
      <c r="BK26" s="1">
        <v>11</v>
      </c>
      <c r="BL26" s="1">
        <v>55</v>
      </c>
      <c r="BM26" s="1">
        <v>17</v>
      </c>
      <c r="BN26" s="1">
        <v>9</v>
      </c>
      <c r="BO26" s="1">
        <v>53</v>
      </c>
      <c r="BP26" s="1">
        <v>12</v>
      </c>
      <c r="BQ26" s="1">
        <v>7</v>
      </c>
      <c r="BR26" s="1">
        <v>58</v>
      </c>
      <c r="BS26" s="1">
        <v>0</v>
      </c>
      <c r="BT26" s="1">
        <v>0</v>
      </c>
      <c r="BU26" s="1">
        <v>1</v>
      </c>
      <c r="BV26" s="1">
        <v>0</v>
      </c>
      <c r="BW26" s="1">
        <v>1</v>
      </c>
      <c r="BX26" s="1">
        <v>0</v>
      </c>
      <c r="BY26" s="1">
        <v>27</v>
      </c>
      <c r="BZ26" s="1">
        <v>0</v>
      </c>
      <c r="CA26" s="1">
        <v>1</v>
      </c>
      <c r="CB26" s="1">
        <v>1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3.9186421999999999</v>
      </c>
      <c r="CL26" s="1">
        <v>1</v>
      </c>
    </row>
    <row r="27" spans="1:90" x14ac:dyDescent="0.25">
      <c r="A27" s="1" t="s">
        <v>103</v>
      </c>
      <c r="B27" s="1">
        <v>5.7</v>
      </c>
      <c r="C27" s="1">
        <v>1</v>
      </c>
      <c r="D27" s="1">
        <v>83</v>
      </c>
      <c r="E27" s="1">
        <v>0.12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2</v>
      </c>
      <c r="L27" s="1">
        <v>0</v>
      </c>
      <c r="M27" s="1">
        <v>0</v>
      </c>
      <c r="N27" s="1">
        <v>2</v>
      </c>
      <c r="O27" s="1">
        <v>0.02</v>
      </c>
      <c r="P27" s="1">
        <v>0.02</v>
      </c>
      <c r="Q27" s="1">
        <v>0</v>
      </c>
      <c r="R27" s="1">
        <v>0</v>
      </c>
      <c r="S27" s="1">
        <v>0</v>
      </c>
      <c r="T27" s="1">
        <v>0</v>
      </c>
      <c r="U27" s="1">
        <v>7</v>
      </c>
      <c r="V27" s="1">
        <v>5</v>
      </c>
      <c r="W27" s="1">
        <v>71</v>
      </c>
      <c r="X27" s="1">
        <v>0</v>
      </c>
      <c r="Y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0.02</v>
      </c>
      <c r="AF27" s="1">
        <v>0</v>
      </c>
      <c r="AG27" s="1">
        <v>0</v>
      </c>
      <c r="AH27" s="1">
        <v>1</v>
      </c>
      <c r="AI27" s="1">
        <v>0</v>
      </c>
      <c r="AJ27" s="1">
        <v>0</v>
      </c>
      <c r="AK27" s="1">
        <v>8</v>
      </c>
      <c r="AL27" s="1">
        <v>1.8</v>
      </c>
      <c r="AM27" s="1">
        <v>0</v>
      </c>
      <c r="AN27" s="1">
        <v>0.1</v>
      </c>
      <c r="AO27" s="1">
        <v>2.2999999999999998</v>
      </c>
      <c r="AP27" s="1">
        <v>-1</v>
      </c>
      <c r="AQ27" s="1">
        <v>-1</v>
      </c>
      <c r="AR27" s="1">
        <v>0</v>
      </c>
      <c r="AS27" s="1">
        <v>1</v>
      </c>
      <c r="AT27" s="1">
        <v>1</v>
      </c>
      <c r="AU27" s="1">
        <v>0</v>
      </c>
      <c r="AV27" s="1">
        <v>0</v>
      </c>
      <c r="AX27" s="1">
        <v>5</v>
      </c>
      <c r="AY27" s="1">
        <v>1</v>
      </c>
      <c r="AZ27" s="1">
        <v>0</v>
      </c>
      <c r="BA27" s="1">
        <v>0</v>
      </c>
      <c r="BB27" s="1">
        <v>1</v>
      </c>
      <c r="BC27" s="1">
        <v>21</v>
      </c>
      <c r="BD27" s="1">
        <v>14</v>
      </c>
      <c r="BE27" s="1">
        <v>11</v>
      </c>
      <c r="BF27" s="1">
        <v>1</v>
      </c>
      <c r="BG27" s="1">
        <v>5</v>
      </c>
      <c r="BH27" s="1">
        <v>4</v>
      </c>
      <c r="BI27" s="1">
        <v>3.32</v>
      </c>
      <c r="BJ27" s="1">
        <v>17</v>
      </c>
      <c r="BK27" s="1">
        <v>14</v>
      </c>
      <c r="BL27" s="1">
        <v>82</v>
      </c>
      <c r="BM27" s="1">
        <v>9</v>
      </c>
      <c r="BN27" s="1">
        <v>7</v>
      </c>
      <c r="BO27" s="1">
        <v>78</v>
      </c>
      <c r="BP27" s="1">
        <v>7</v>
      </c>
      <c r="BQ27" s="1">
        <v>5</v>
      </c>
      <c r="BR27" s="1">
        <v>71</v>
      </c>
      <c r="BS27" s="1">
        <v>0</v>
      </c>
      <c r="BT27" s="1">
        <v>0</v>
      </c>
      <c r="BU27" s="1">
        <v>1</v>
      </c>
      <c r="BV27" s="1">
        <v>0</v>
      </c>
      <c r="BW27" s="1">
        <v>1</v>
      </c>
      <c r="BX27" s="1">
        <v>0</v>
      </c>
      <c r="BY27" s="1">
        <v>27</v>
      </c>
      <c r="BZ27" s="1">
        <v>2</v>
      </c>
      <c r="CA27" s="1">
        <v>1</v>
      </c>
      <c r="CB27" s="1">
        <v>2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1.4846353999999993</v>
      </c>
      <c r="CL27" s="1">
        <v>1</v>
      </c>
    </row>
  </sheetData>
  <sortState xmlns:xlrd2="http://schemas.microsoft.com/office/spreadsheetml/2017/richdata2" ref="A2:CL27">
    <sortCondition descending="1" ref="CL2:CL27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EC9E-C396-415E-8A26-59BBF7B1C11F}">
  <dimension ref="A1:CL33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79</v>
      </c>
      <c r="B2" s="1">
        <v>12.3</v>
      </c>
      <c r="C2" s="1">
        <v>3</v>
      </c>
      <c r="D2" s="1">
        <v>81.33</v>
      </c>
      <c r="E2" s="1">
        <v>0.32</v>
      </c>
      <c r="F2" s="1">
        <v>0.4</v>
      </c>
      <c r="G2" s="1">
        <v>0.8</v>
      </c>
      <c r="H2" s="1">
        <v>2</v>
      </c>
      <c r="I2" s="1">
        <v>4</v>
      </c>
      <c r="J2" s="1">
        <v>2</v>
      </c>
      <c r="K2" s="1">
        <v>2.33</v>
      </c>
      <c r="L2" s="1">
        <v>1.67</v>
      </c>
      <c r="M2" s="1">
        <v>1</v>
      </c>
      <c r="N2" s="1">
        <v>1</v>
      </c>
      <c r="O2" s="1">
        <v>0.46</v>
      </c>
      <c r="P2" s="1">
        <v>0.72</v>
      </c>
      <c r="Q2" s="1">
        <v>0.67</v>
      </c>
      <c r="R2" s="1">
        <v>0.67</v>
      </c>
      <c r="S2" s="1">
        <v>0</v>
      </c>
      <c r="T2" s="1">
        <v>0</v>
      </c>
      <c r="U2" s="1">
        <v>16.670000000000002</v>
      </c>
      <c r="V2" s="1">
        <v>12.67</v>
      </c>
      <c r="W2" s="1">
        <v>76</v>
      </c>
      <c r="X2" s="1">
        <v>1.67</v>
      </c>
      <c r="Y2" s="1">
        <v>0.33</v>
      </c>
      <c r="Z2" s="1">
        <v>20</v>
      </c>
      <c r="AA2" s="1">
        <v>0</v>
      </c>
      <c r="AB2" s="1">
        <v>0</v>
      </c>
      <c r="AC2" s="1">
        <v>1</v>
      </c>
      <c r="AD2" s="1">
        <v>0</v>
      </c>
      <c r="AE2" s="1">
        <v>0.12</v>
      </c>
      <c r="AF2" s="1">
        <v>0</v>
      </c>
      <c r="AG2" s="1">
        <v>0</v>
      </c>
      <c r="AH2" s="1">
        <v>0</v>
      </c>
      <c r="AI2" s="1">
        <v>0</v>
      </c>
      <c r="AJ2" s="1">
        <v>0.67</v>
      </c>
      <c r="AK2" s="1">
        <v>47.33</v>
      </c>
      <c r="AL2" s="1">
        <v>15.77</v>
      </c>
      <c r="AM2" s="1">
        <v>29.47</v>
      </c>
      <c r="AN2" s="1">
        <v>3.2</v>
      </c>
      <c r="AO2" s="1">
        <v>6.1</v>
      </c>
      <c r="AP2" s="1">
        <v>3.33</v>
      </c>
      <c r="AQ2" s="1">
        <v>19.329999999999998</v>
      </c>
      <c r="AR2" s="1">
        <v>0</v>
      </c>
      <c r="AS2" s="1">
        <v>4.67</v>
      </c>
      <c r="AT2" s="1">
        <v>0.33</v>
      </c>
      <c r="AU2" s="1">
        <v>0</v>
      </c>
      <c r="AV2" s="1">
        <v>0</v>
      </c>
      <c r="AX2" s="1">
        <v>1</v>
      </c>
      <c r="AY2" s="1">
        <v>1</v>
      </c>
      <c r="AZ2" s="1">
        <v>0</v>
      </c>
      <c r="BA2" s="1">
        <v>0</v>
      </c>
      <c r="BB2" s="1">
        <v>1</v>
      </c>
      <c r="BC2" s="1">
        <v>6.33</v>
      </c>
      <c r="BD2" s="1">
        <v>3.33</v>
      </c>
      <c r="BE2" s="1">
        <v>2</v>
      </c>
      <c r="BF2" s="1">
        <v>0.33</v>
      </c>
      <c r="BG2" s="1">
        <v>1.33</v>
      </c>
      <c r="BH2" s="1">
        <v>0</v>
      </c>
      <c r="BI2" s="1">
        <v>0.34</v>
      </c>
      <c r="BJ2" s="1">
        <v>22</v>
      </c>
      <c r="BK2" s="1">
        <v>17.329999999999998</v>
      </c>
      <c r="BL2" s="1">
        <v>79</v>
      </c>
      <c r="BM2" s="1">
        <v>21.33</v>
      </c>
      <c r="BN2" s="1">
        <v>15.33</v>
      </c>
      <c r="BO2" s="1">
        <v>72</v>
      </c>
      <c r="BP2" s="1">
        <v>16.670000000000002</v>
      </c>
      <c r="BQ2" s="1">
        <v>12.67</v>
      </c>
      <c r="BR2" s="1">
        <v>76</v>
      </c>
      <c r="BS2" s="1">
        <v>0</v>
      </c>
      <c r="BT2" s="1">
        <v>0</v>
      </c>
      <c r="BU2" s="1">
        <v>3</v>
      </c>
      <c r="BV2" s="1">
        <v>0</v>
      </c>
      <c r="BW2" s="1">
        <v>1</v>
      </c>
      <c r="BX2" s="1">
        <v>1.33</v>
      </c>
      <c r="BY2" s="1">
        <v>44.33</v>
      </c>
      <c r="BZ2" s="1">
        <v>7</v>
      </c>
      <c r="CA2" s="1">
        <v>4</v>
      </c>
      <c r="CB2" s="1">
        <v>4.67</v>
      </c>
      <c r="CC2" s="1">
        <v>0.67</v>
      </c>
      <c r="CD2" s="1">
        <v>0</v>
      </c>
      <c r="CE2" s="1">
        <v>0</v>
      </c>
      <c r="CF2" s="1">
        <v>0</v>
      </c>
      <c r="CG2" s="1">
        <v>0.33</v>
      </c>
      <c r="CH2" s="1">
        <v>0</v>
      </c>
      <c r="CI2" s="1">
        <v>0.33</v>
      </c>
      <c r="CJ2" s="1">
        <v>0.33</v>
      </c>
      <c r="CK2" s="1">
        <f t="shared" ref="CK2:CK33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8.2987684999999978</v>
      </c>
      <c r="CL2" s="1">
        <v>11</v>
      </c>
    </row>
    <row r="3" spans="1:90" x14ac:dyDescent="0.25">
      <c r="A3" s="1" t="s">
        <v>68</v>
      </c>
      <c r="B3" s="1">
        <v>6.7</v>
      </c>
      <c r="C3" s="1">
        <v>1</v>
      </c>
      <c r="D3" s="1">
        <v>83</v>
      </c>
      <c r="E3" s="1">
        <v>0.61</v>
      </c>
      <c r="F3" s="1">
        <v>1</v>
      </c>
      <c r="G3" s="1">
        <v>0.8</v>
      </c>
      <c r="H3" s="1">
        <v>1</v>
      </c>
      <c r="I3" s="1">
        <v>5</v>
      </c>
      <c r="J3" s="1">
        <v>4</v>
      </c>
      <c r="K3" s="1">
        <v>3</v>
      </c>
      <c r="L3" s="1">
        <v>2</v>
      </c>
      <c r="M3" s="1">
        <v>1</v>
      </c>
      <c r="N3" s="1">
        <v>0</v>
      </c>
      <c r="O3" s="1">
        <v>0.78</v>
      </c>
      <c r="P3" s="1">
        <v>0.78</v>
      </c>
      <c r="Q3" s="1">
        <v>1</v>
      </c>
      <c r="R3" s="1">
        <v>1</v>
      </c>
      <c r="S3" s="1">
        <v>0</v>
      </c>
      <c r="T3" s="1">
        <v>0</v>
      </c>
      <c r="U3" s="1">
        <v>5</v>
      </c>
      <c r="V3" s="1">
        <v>3</v>
      </c>
      <c r="W3" s="1">
        <v>60</v>
      </c>
      <c r="X3" s="1">
        <v>0</v>
      </c>
      <c r="Y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88</v>
      </c>
      <c r="AL3" s="1">
        <v>2.2000000000000002</v>
      </c>
      <c r="AM3" s="1">
        <v>47.6</v>
      </c>
      <c r="AN3" s="1">
        <v>3.1</v>
      </c>
      <c r="AO3" s="1">
        <v>6.4</v>
      </c>
      <c r="AP3" s="1">
        <v>3</v>
      </c>
      <c r="AQ3" s="1">
        <v>27</v>
      </c>
      <c r="AR3" s="1">
        <v>3</v>
      </c>
      <c r="AS3" s="1">
        <v>9</v>
      </c>
      <c r="AT3" s="1">
        <v>1</v>
      </c>
      <c r="AU3" s="1">
        <v>0</v>
      </c>
      <c r="AV3" s="1">
        <v>0</v>
      </c>
      <c r="AX3" s="1">
        <v>5</v>
      </c>
      <c r="AY3" s="1">
        <v>0</v>
      </c>
      <c r="AZ3" s="1">
        <v>0</v>
      </c>
      <c r="BA3" s="1">
        <v>1</v>
      </c>
      <c r="BB3" s="1">
        <v>1</v>
      </c>
      <c r="BC3" s="1">
        <v>13</v>
      </c>
      <c r="BD3" s="1">
        <v>8</v>
      </c>
      <c r="BE3" s="1">
        <v>4</v>
      </c>
      <c r="BF3" s="1">
        <v>2</v>
      </c>
      <c r="BG3" s="1">
        <v>2</v>
      </c>
      <c r="BH3" s="1">
        <v>3</v>
      </c>
      <c r="BI3" s="1">
        <v>1.35</v>
      </c>
      <c r="BJ3" s="1">
        <v>13</v>
      </c>
      <c r="BK3" s="1">
        <v>9</v>
      </c>
      <c r="BL3" s="1">
        <v>69</v>
      </c>
      <c r="BM3" s="1">
        <v>10</v>
      </c>
      <c r="BN3" s="1">
        <v>7</v>
      </c>
      <c r="BO3" s="1">
        <v>70</v>
      </c>
      <c r="BP3" s="1">
        <v>5</v>
      </c>
      <c r="BQ3" s="1">
        <v>3</v>
      </c>
      <c r="BR3" s="1">
        <v>60</v>
      </c>
      <c r="BS3" s="1">
        <v>0</v>
      </c>
      <c r="BT3" s="1">
        <v>0</v>
      </c>
      <c r="BU3" s="1">
        <v>1</v>
      </c>
      <c r="BV3" s="1">
        <v>0</v>
      </c>
      <c r="BW3" s="1">
        <v>1</v>
      </c>
      <c r="BX3" s="1">
        <v>5</v>
      </c>
      <c r="BY3" s="1">
        <v>44</v>
      </c>
      <c r="BZ3" s="1">
        <v>6</v>
      </c>
      <c r="CA3" s="1">
        <v>1</v>
      </c>
      <c r="CB3" s="1">
        <v>2</v>
      </c>
      <c r="CC3" s="1">
        <v>1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3.7780996000000022</v>
      </c>
      <c r="CL3" s="1">
        <v>9</v>
      </c>
    </row>
    <row r="4" spans="1:90" x14ac:dyDescent="0.25">
      <c r="A4" s="1" t="s">
        <v>85</v>
      </c>
      <c r="B4" s="1">
        <v>4.9000000000000004</v>
      </c>
      <c r="C4" s="1">
        <v>3</v>
      </c>
      <c r="D4" s="1">
        <v>61</v>
      </c>
      <c r="E4" s="1">
        <v>0.17</v>
      </c>
      <c r="F4" s="1">
        <v>0</v>
      </c>
      <c r="G4" s="1">
        <v>0.1</v>
      </c>
      <c r="H4" s="1">
        <v>0</v>
      </c>
      <c r="I4" s="1">
        <v>0.67</v>
      </c>
      <c r="J4" s="1">
        <v>0.33</v>
      </c>
      <c r="K4" s="1">
        <v>0.33</v>
      </c>
      <c r="L4" s="1">
        <v>0.33</v>
      </c>
      <c r="M4" s="1">
        <v>0</v>
      </c>
      <c r="N4" s="1">
        <v>0.33</v>
      </c>
      <c r="O4" s="1">
        <v>0.05</v>
      </c>
      <c r="P4" s="1">
        <v>0.05</v>
      </c>
      <c r="Q4" s="1">
        <v>0</v>
      </c>
      <c r="R4" s="1">
        <v>0</v>
      </c>
      <c r="S4" s="1">
        <v>0</v>
      </c>
      <c r="T4" s="1">
        <v>0</v>
      </c>
      <c r="U4" s="1">
        <v>6.33</v>
      </c>
      <c r="V4" s="1">
        <v>4.67</v>
      </c>
      <c r="W4" s="1">
        <v>74</v>
      </c>
      <c r="X4" s="1">
        <v>1.33</v>
      </c>
      <c r="Y4" s="1">
        <v>0.67</v>
      </c>
      <c r="Z4" s="1">
        <v>50</v>
      </c>
      <c r="AA4" s="1">
        <v>0</v>
      </c>
      <c r="AB4" s="1">
        <v>0</v>
      </c>
      <c r="AC4" s="1">
        <v>0.67</v>
      </c>
      <c r="AD4" s="1">
        <v>0</v>
      </c>
      <c r="AE4" s="1">
        <v>0.03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15</v>
      </c>
      <c r="AL4" s="1">
        <v>11.67</v>
      </c>
      <c r="AM4" s="1">
        <v>10.33</v>
      </c>
      <c r="AN4" s="1">
        <v>0.3</v>
      </c>
      <c r="AO4" s="1">
        <v>3.1</v>
      </c>
      <c r="AP4" s="1">
        <v>7.67</v>
      </c>
      <c r="AQ4" s="1">
        <v>7.67</v>
      </c>
      <c r="AR4" s="1">
        <v>0</v>
      </c>
      <c r="AS4" s="1">
        <v>1.67</v>
      </c>
      <c r="AT4" s="1">
        <v>2</v>
      </c>
      <c r="AU4" s="1">
        <v>0.67</v>
      </c>
      <c r="AV4" s="1">
        <v>0.67</v>
      </c>
      <c r="AW4" s="1">
        <v>100</v>
      </c>
      <c r="AX4" s="1">
        <v>2</v>
      </c>
      <c r="AY4" s="1">
        <v>1</v>
      </c>
      <c r="AZ4" s="1">
        <v>0.33</v>
      </c>
      <c r="BA4" s="1">
        <v>0.33</v>
      </c>
      <c r="BB4" s="1">
        <v>1.67</v>
      </c>
      <c r="BC4" s="1">
        <v>16</v>
      </c>
      <c r="BD4" s="1">
        <v>12.33</v>
      </c>
      <c r="BE4" s="1">
        <v>5.67</v>
      </c>
      <c r="BF4" s="1">
        <v>1.67</v>
      </c>
      <c r="BG4" s="1">
        <v>2.33</v>
      </c>
      <c r="BH4" s="1">
        <v>3.33</v>
      </c>
      <c r="BI4" s="1">
        <v>2.27</v>
      </c>
      <c r="BJ4" s="1">
        <v>14.33</v>
      </c>
      <c r="BK4" s="1">
        <v>9</v>
      </c>
      <c r="BL4" s="1">
        <v>63</v>
      </c>
      <c r="BM4" s="1">
        <v>13</v>
      </c>
      <c r="BN4" s="1">
        <v>7.67</v>
      </c>
      <c r="BO4" s="1">
        <v>59</v>
      </c>
      <c r="BP4" s="1">
        <v>6.33</v>
      </c>
      <c r="BQ4" s="1">
        <v>4.67</v>
      </c>
      <c r="BR4" s="1">
        <v>74</v>
      </c>
      <c r="BS4" s="1">
        <v>0</v>
      </c>
      <c r="BT4" s="1">
        <v>0</v>
      </c>
      <c r="BU4" s="1">
        <v>2</v>
      </c>
      <c r="BV4" s="1">
        <v>1</v>
      </c>
      <c r="BW4" s="1">
        <v>1</v>
      </c>
      <c r="BX4" s="1">
        <v>2</v>
      </c>
      <c r="BY4" s="1">
        <v>25.67</v>
      </c>
      <c r="BZ4" s="1">
        <v>3.67</v>
      </c>
      <c r="CA4" s="1">
        <v>0.33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5.4918630999999998</v>
      </c>
      <c r="CL4" s="1">
        <v>9</v>
      </c>
    </row>
    <row r="5" spans="1:90" x14ac:dyDescent="0.25">
      <c r="A5" s="1" t="s">
        <v>109</v>
      </c>
      <c r="B5" s="1">
        <v>5.4</v>
      </c>
      <c r="C5" s="1">
        <v>2</v>
      </c>
      <c r="D5" s="1">
        <v>45</v>
      </c>
      <c r="E5" s="1">
        <v>0.59</v>
      </c>
      <c r="F5" s="1">
        <v>0</v>
      </c>
      <c r="G5" s="1">
        <v>0.6</v>
      </c>
      <c r="H5" s="1">
        <v>0</v>
      </c>
      <c r="I5" s="1">
        <v>2.5</v>
      </c>
      <c r="J5" s="1">
        <v>0.5</v>
      </c>
      <c r="K5" s="1">
        <v>1.5</v>
      </c>
      <c r="L5" s="1">
        <v>1</v>
      </c>
      <c r="M5" s="1">
        <v>0</v>
      </c>
      <c r="N5" s="1">
        <v>0.5</v>
      </c>
      <c r="O5" s="1">
        <v>0.12</v>
      </c>
      <c r="P5" s="1">
        <v>0.12</v>
      </c>
      <c r="Q5" s="1">
        <v>0</v>
      </c>
      <c r="R5" s="1">
        <v>0</v>
      </c>
      <c r="S5" s="1">
        <v>0</v>
      </c>
      <c r="T5" s="1">
        <v>0</v>
      </c>
      <c r="U5" s="1">
        <v>4.5</v>
      </c>
      <c r="V5" s="1">
        <v>3</v>
      </c>
      <c r="W5" s="1">
        <v>67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1.5</v>
      </c>
      <c r="AD5" s="1">
        <v>1</v>
      </c>
      <c r="AE5" s="1">
        <v>0.48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28.5</v>
      </c>
      <c r="AL5" s="1">
        <v>16.399999999999999</v>
      </c>
      <c r="AM5" s="1">
        <v>5</v>
      </c>
      <c r="AN5" s="1">
        <v>1.9</v>
      </c>
      <c r="AO5" s="1">
        <v>4.3</v>
      </c>
      <c r="AP5" s="1">
        <v>7.5</v>
      </c>
      <c r="AQ5" s="1">
        <v>7.5</v>
      </c>
      <c r="AR5" s="1">
        <v>0</v>
      </c>
      <c r="AS5" s="1">
        <v>1</v>
      </c>
      <c r="AT5" s="1">
        <v>1.5</v>
      </c>
      <c r="AU5" s="1">
        <v>0</v>
      </c>
      <c r="AV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17</v>
      </c>
      <c r="BD5" s="1">
        <v>11</v>
      </c>
      <c r="BE5" s="1">
        <v>7.5</v>
      </c>
      <c r="BF5" s="1">
        <v>0.5</v>
      </c>
      <c r="BG5" s="1">
        <v>3.5</v>
      </c>
      <c r="BH5" s="1">
        <v>3.5</v>
      </c>
      <c r="BI5" s="1">
        <v>2.57</v>
      </c>
      <c r="BJ5" s="1">
        <v>9</v>
      </c>
      <c r="BK5" s="1">
        <v>6.5</v>
      </c>
      <c r="BL5" s="1">
        <v>72</v>
      </c>
      <c r="BM5" s="1">
        <v>7.5</v>
      </c>
      <c r="BN5" s="1">
        <v>4.5</v>
      </c>
      <c r="BO5" s="1">
        <v>60</v>
      </c>
      <c r="BP5" s="1">
        <v>4.5</v>
      </c>
      <c r="BQ5" s="1">
        <v>3</v>
      </c>
      <c r="BR5" s="1">
        <v>67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2.5</v>
      </c>
      <c r="BY5" s="1">
        <v>22</v>
      </c>
      <c r="BZ5" s="1">
        <v>2</v>
      </c>
      <c r="CA5" s="1">
        <v>0.5</v>
      </c>
      <c r="CB5" s="1">
        <v>2</v>
      </c>
      <c r="CC5" s="1">
        <v>0.5</v>
      </c>
      <c r="CD5" s="1">
        <v>0</v>
      </c>
      <c r="CE5" s="1">
        <v>0</v>
      </c>
      <c r="CF5" s="1">
        <v>0</v>
      </c>
      <c r="CG5" s="1">
        <v>0.5</v>
      </c>
      <c r="CH5" s="1">
        <v>0</v>
      </c>
      <c r="CI5" s="1">
        <v>0</v>
      </c>
      <c r="CJ5" s="1">
        <v>0</v>
      </c>
      <c r="CK5" s="1">
        <f t="shared" si="0"/>
        <v>4.3633396000000024</v>
      </c>
      <c r="CL5" s="1">
        <v>8</v>
      </c>
    </row>
    <row r="6" spans="1:90" x14ac:dyDescent="0.25">
      <c r="A6" s="1" t="s">
        <v>66</v>
      </c>
      <c r="B6" s="1">
        <v>6.6</v>
      </c>
      <c r="C6" s="1">
        <v>4</v>
      </c>
      <c r="D6" s="1">
        <v>90</v>
      </c>
      <c r="E6" s="1">
        <v>0.16</v>
      </c>
      <c r="F6" s="1">
        <v>0</v>
      </c>
      <c r="G6" s="1">
        <v>0.1</v>
      </c>
      <c r="H6" s="1">
        <v>0</v>
      </c>
      <c r="I6" s="1">
        <v>1.5</v>
      </c>
      <c r="J6" s="1">
        <v>0.25</v>
      </c>
      <c r="K6" s="1">
        <v>1.25</v>
      </c>
      <c r="L6" s="1">
        <v>0.25</v>
      </c>
      <c r="M6" s="1">
        <v>0</v>
      </c>
      <c r="N6" s="1">
        <v>0.25</v>
      </c>
      <c r="O6" s="1">
        <v>0.06</v>
      </c>
      <c r="P6" s="1">
        <v>0.06</v>
      </c>
      <c r="Q6" s="1">
        <v>0</v>
      </c>
      <c r="R6" s="1">
        <v>0</v>
      </c>
      <c r="S6" s="1">
        <v>0</v>
      </c>
      <c r="T6" s="1">
        <v>0</v>
      </c>
      <c r="U6" s="1">
        <v>10</v>
      </c>
      <c r="V6" s="1">
        <v>5.5</v>
      </c>
      <c r="W6" s="1">
        <v>55</v>
      </c>
      <c r="X6" s="1">
        <v>0.5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0.75</v>
      </c>
      <c r="AI6" s="1">
        <v>0</v>
      </c>
      <c r="AJ6" s="1">
        <v>0</v>
      </c>
      <c r="AK6" s="1">
        <v>25.5</v>
      </c>
      <c r="AL6" s="1">
        <v>12.9</v>
      </c>
      <c r="AM6" s="1">
        <v>6</v>
      </c>
      <c r="AN6" s="1">
        <v>0.5</v>
      </c>
      <c r="AO6" s="1">
        <v>2.2999999999999998</v>
      </c>
      <c r="AP6" s="1">
        <v>2.75</v>
      </c>
      <c r="AQ6" s="1">
        <v>2.75</v>
      </c>
      <c r="AR6" s="1">
        <v>0</v>
      </c>
      <c r="AS6" s="1">
        <v>1.25</v>
      </c>
      <c r="AT6" s="1">
        <v>2</v>
      </c>
      <c r="AU6" s="1">
        <v>1.25</v>
      </c>
      <c r="AV6" s="1">
        <v>0.75</v>
      </c>
      <c r="AW6" s="1">
        <v>60</v>
      </c>
      <c r="AX6" s="1">
        <v>4.25</v>
      </c>
      <c r="AY6" s="1">
        <v>1.75</v>
      </c>
      <c r="AZ6" s="1">
        <v>0</v>
      </c>
      <c r="BA6" s="1">
        <v>1</v>
      </c>
      <c r="BB6" s="1">
        <v>2.75</v>
      </c>
      <c r="BC6" s="1">
        <v>13.75</v>
      </c>
      <c r="BD6" s="1">
        <v>7.25</v>
      </c>
      <c r="BE6" s="1">
        <v>4.75</v>
      </c>
      <c r="BF6" s="1">
        <v>0.75</v>
      </c>
      <c r="BG6" s="1">
        <v>2.25</v>
      </c>
      <c r="BH6" s="1">
        <v>1.5</v>
      </c>
      <c r="BI6" s="1">
        <v>1.3</v>
      </c>
      <c r="BJ6" s="1">
        <v>17.75</v>
      </c>
      <c r="BK6" s="1">
        <v>10.25</v>
      </c>
      <c r="BL6" s="1">
        <v>58</v>
      </c>
      <c r="BM6" s="1">
        <v>14</v>
      </c>
      <c r="BN6" s="1">
        <v>7.5</v>
      </c>
      <c r="BO6" s="1">
        <v>54</v>
      </c>
      <c r="BP6" s="1">
        <v>10</v>
      </c>
      <c r="BQ6" s="1">
        <v>5.5</v>
      </c>
      <c r="BR6" s="1">
        <v>55</v>
      </c>
      <c r="BS6" s="1">
        <v>0</v>
      </c>
      <c r="BT6" s="1">
        <v>0</v>
      </c>
      <c r="BU6" s="1">
        <v>4</v>
      </c>
      <c r="BV6" s="1">
        <v>0</v>
      </c>
      <c r="BW6" s="1">
        <v>0</v>
      </c>
      <c r="BX6" s="1">
        <v>1</v>
      </c>
      <c r="BY6" s="1">
        <v>41.25</v>
      </c>
      <c r="BZ6" s="1">
        <v>4.25</v>
      </c>
      <c r="CA6" s="1">
        <v>3.25</v>
      </c>
      <c r="CB6" s="1">
        <v>1.75</v>
      </c>
      <c r="CC6" s="1">
        <v>1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2.2062006000000007</v>
      </c>
      <c r="CL6" s="1">
        <v>5</v>
      </c>
    </row>
    <row r="7" spans="1:90" x14ac:dyDescent="0.25">
      <c r="A7" s="1" t="s">
        <v>81</v>
      </c>
      <c r="B7" s="1">
        <v>7.4</v>
      </c>
      <c r="C7" s="1">
        <v>1</v>
      </c>
      <c r="D7" s="1">
        <v>81</v>
      </c>
      <c r="E7" s="1">
        <v>0.15</v>
      </c>
      <c r="F7" s="1">
        <v>0</v>
      </c>
      <c r="G7" s="1">
        <v>0.2</v>
      </c>
      <c r="H7" s="1">
        <v>0</v>
      </c>
      <c r="I7" s="1">
        <v>2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0.05</v>
      </c>
      <c r="P7" s="1">
        <v>0.05</v>
      </c>
      <c r="Q7" s="1">
        <v>0</v>
      </c>
      <c r="R7" s="1">
        <v>0</v>
      </c>
      <c r="S7" s="1">
        <v>0</v>
      </c>
      <c r="T7" s="1">
        <v>0</v>
      </c>
      <c r="U7" s="1">
        <v>7</v>
      </c>
      <c r="V7" s="1">
        <v>5</v>
      </c>
      <c r="W7" s="1">
        <v>71</v>
      </c>
      <c r="X7" s="1">
        <v>0</v>
      </c>
      <c r="Y7" s="1">
        <v>0</v>
      </c>
      <c r="AA7" s="1">
        <v>0</v>
      </c>
      <c r="AB7" s="1">
        <v>0</v>
      </c>
      <c r="AC7" s="1">
        <v>2</v>
      </c>
      <c r="AD7" s="1">
        <v>0</v>
      </c>
      <c r="AE7" s="1">
        <v>0.12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25</v>
      </c>
      <c r="AL7" s="1">
        <v>23.8</v>
      </c>
      <c r="AM7" s="1">
        <v>6.4</v>
      </c>
      <c r="AN7" s="1">
        <v>0.6</v>
      </c>
      <c r="AO7" s="1">
        <v>3</v>
      </c>
      <c r="AP7" s="1">
        <v>3</v>
      </c>
      <c r="AQ7" s="1">
        <v>3</v>
      </c>
      <c r="AR7" s="1">
        <v>0</v>
      </c>
      <c r="AS7" s="1">
        <v>2</v>
      </c>
      <c r="AT7" s="1">
        <v>0</v>
      </c>
      <c r="AU7" s="1">
        <v>1</v>
      </c>
      <c r="AV7" s="1">
        <v>0</v>
      </c>
      <c r="AW7" s="1">
        <v>0</v>
      </c>
      <c r="AX7" s="1">
        <v>3</v>
      </c>
      <c r="AY7" s="1">
        <v>1</v>
      </c>
      <c r="AZ7" s="1">
        <v>0</v>
      </c>
      <c r="BA7" s="1">
        <v>0</v>
      </c>
      <c r="BB7" s="1">
        <v>1</v>
      </c>
      <c r="BC7" s="1">
        <v>9</v>
      </c>
      <c r="BD7" s="1">
        <v>4</v>
      </c>
      <c r="BE7" s="1">
        <v>2</v>
      </c>
      <c r="BF7" s="1">
        <v>0</v>
      </c>
      <c r="BG7" s="1">
        <v>0</v>
      </c>
      <c r="BH7" s="1">
        <v>1</v>
      </c>
      <c r="BI7" s="1">
        <v>0.73</v>
      </c>
      <c r="BJ7" s="1">
        <v>23</v>
      </c>
      <c r="BK7" s="1">
        <v>17</v>
      </c>
      <c r="BL7" s="1">
        <v>74</v>
      </c>
      <c r="BM7" s="1">
        <v>17</v>
      </c>
      <c r="BN7" s="1">
        <v>13</v>
      </c>
      <c r="BO7" s="1">
        <v>76</v>
      </c>
      <c r="BP7" s="1">
        <v>7</v>
      </c>
      <c r="BQ7" s="1">
        <v>5</v>
      </c>
      <c r="BR7" s="1">
        <v>71</v>
      </c>
      <c r="BS7" s="1">
        <v>0</v>
      </c>
      <c r="BT7" s="1">
        <v>0</v>
      </c>
      <c r="BU7" s="1">
        <v>1</v>
      </c>
      <c r="BV7" s="1">
        <v>0</v>
      </c>
      <c r="BW7" s="1">
        <v>1</v>
      </c>
      <c r="BX7" s="1">
        <v>1</v>
      </c>
      <c r="BY7" s="1">
        <v>35</v>
      </c>
      <c r="BZ7" s="1">
        <v>4</v>
      </c>
      <c r="CA7" s="1">
        <v>2</v>
      </c>
      <c r="CB7" s="1">
        <v>2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5.0729098000000015</v>
      </c>
      <c r="CL7" s="1">
        <v>5</v>
      </c>
    </row>
    <row r="8" spans="1:90" x14ac:dyDescent="0.25">
      <c r="A8" s="1" t="s">
        <v>87</v>
      </c>
      <c r="B8" s="1">
        <v>8.6999999999999993</v>
      </c>
      <c r="C8" s="1">
        <v>1</v>
      </c>
      <c r="D8" s="1">
        <v>20</v>
      </c>
      <c r="E8" s="1">
        <v>0.01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</v>
      </c>
      <c r="V8" s="1">
        <v>4</v>
      </c>
      <c r="W8" s="1">
        <v>80</v>
      </c>
      <c r="X8" s="1">
        <v>0</v>
      </c>
      <c r="Y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0.03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</v>
      </c>
      <c r="AM8" s="1">
        <v>2.4</v>
      </c>
      <c r="AN8" s="1">
        <v>0.1</v>
      </c>
      <c r="AO8" s="1">
        <v>1.4</v>
      </c>
      <c r="AP8" s="1">
        <v>3</v>
      </c>
      <c r="AQ8" s="1">
        <v>3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6</v>
      </c>
      <c r="BD8" s="1">
        <v>5</v>
      </c>
      <c r="BE8" s="1">
        <v>1</v>
      </c>
      <c r="BF8" s="1">
        <v>0</v>
      </c>
      <c r="BG8" s="1">
        <v>0</v>
      </c>
      <c r="BH8" s="1">
        <v>1</v>
      </c>
      <c r="BI8" s="1">
        <v>0.42</v>
      </c>
      <c r="BJ8" s="1">
        <v>10</v>
      </c>
      <c r="BK8" s="1">
        <v>8</v>
      </c>
      <c r="BL8" s="1">
        <v>80</v>
      </c>
      <c r="BM8" s="1">
        <v>9</v>
      </c>
      <c r="BN8" s="1">
        <v>8</v>
      </c>
      <c r="BO8" s="1">
        <v>89</v>
      </c>
      <c r="BP8" s="1">
        <v>5</v>
      </c>
      <c r="BQ8" s="1">
        <v>4</v>
      </c>
      <c r="BR8" s="1">
        <v>80</v>
      </c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BY8" s="1">
        <v>11</v>
      </c>
      <c r="BZ8" s="1">
        <v>0</v>
      </c>
      <c r="CA8" s="1">
        <v>1</v>
      </c>
      <c r="CB8" s="1">
        <v>1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5.7180463000000001</v>
      </c>
      <c r="CL8" s="1">
        <v>5</v>
      </c>
    </row>
    <row r="9" spans="1:90" x14ac:dyDescent="0.25">
      <c r="A9" s="1" t="s">
        <v>67</v>
      </c>
      <c r="B9" s="1">
        <v>5.4</v>
      </c>
      <c r="C9" s="1">
        <v>2</v>
      </c>
      <c r="D9" s="1">
        <v>40.5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4.5</v>
      </c>
      <c r="V9" s="1">
        <v>3.5</v>
      </c>
      <c r="W9" s="1">
        <v>78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1.1000000000000001</v>
      </c>
      <c r="AM9" s="1">
        <v>4.8</v>
      </c>
      <c r="AN9" s="1">
        <v>0</v>
      </c>
      <c r="AO9" s="1">
        <v>2.4</v>
      </c>
      <c r="AP9" s="1">
        <v>4.5</v>
      </c>
      <c r="AQ9" s="1">
        <v>4.5</v>
      </c>
      <c r="AR9" s="1">
        <v>0</v>
      </c>
      <c r="AS9" s="1">
        <v>1.5</v>
      </c>
      <c r="AT9" s="1">
        <v>1.5</v>
      </c>
      <c r="AU9" s="1">
        <v>1</v>
      </c>
      <c r="AV9" s="1">
        <v>0.5</v>
      </c>
      <c r="AW9" s="1">
        <v>50</v>
      </c>
      <c r="AX9" s="1">
        <v>1.5</v>
      </c>
      <c r="AY9" s="1">
        <v>0</v>
      </c>
      <c r="AZ9" s="1">
        <v>0.5</v>
      </c>
      <c r="BA9" s="1">
        <v>0.5</v>
      </c>
      <c r="BB9" s="1">
        <v>1</v>
      </c>
      <c r="BC9" s="1">
        <v>17.5</v>
      </c>
      <c r="BD9" s="1">
        <v>14</v>
      </c>
      <c r="BE9" s="1">
        <v>6</v>
      </c>
      <c r="BF9" s="1">
        <v>2</v>
      </c>
      <c r="BG9" s="1">
        <v>3</v>
      </c>
      <c r="BH9" s="1">
        <v>2.5</v>
      </c>
      <c r="BI9" s="1">
        <v>2.19</v>
      </c>
      <c r="BJ9" s="1">
        <v>11.5</v>
      </c>
      <c r="BK9" s="1">
        <v>8.5</v>
      </c>
      <c r="BL9" s="1">
        <v>74</v>
      </c>
      <c r="BM9" s="1">
        <v>7</v>
      </c>
      <c r="BN9" s="1">
        <v>5</v>
      </c>
      <c r="BO9" s="1">
        <v>71</v>
      </c>
      <c r="BP9" s="1">
        <v>4.5</v>
      </c>
      <c r="BQ9" s="1">
        <v>3.5</v>
      </c>
      <c r="BR9" s="1">
        <v>78</v>
      </c>
      <c r="BS9" s="1">
        <v>0</v>
      </c>
      <c r="BT9" s="1">
        <v>0</v>
      </c>
      <c r="BU9" s="1">
        <v>1</v>
      </c>
      <c r="BV9" s="1">
        <v>1</v>
      </c>
      <c r="BW9" s="1">
        <v>1</v>
      </c>
      <c r="BX9" s="1">
        <v>0.5</v>
      </c>
      <c r="BY9" s="1">
        <v>17</v>
      </c>
      <c r="BZ9" s="1">
        <v>0</v>
      </c>
      <c r="CA9" s="1">
        <v>0.5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5.9047758999999989</v>
      </c>
      <c r="CL9" s="1">
        <v>4</v>
      </c>
    </row>
    <row r="10" spans="1:90" x14ac:dyDescent="0.25">
      <c r="A10" s="1" t="s">
        <v>101</v>
      </c>
      <c r="B10" s="1">
        <v>7.9</v>
      </c>
      <c r="C10" s="1">
        <v>4</v>
      </c>
      <c r="D10" s="1">
        <v>78.25</v>
      </c>
      <c r="E10" s="1">
        <v>0.31</v>
      </c>
      <c r="F10" s="1">
        <v>0.27</v>
      </c>
      <c r="G10" s="1">
        <v>0.7</v>
      </c>
      <c r="H10" s="1">
        <v>3</v>
      </c>
      <c r="I10" s="1">
        <v>2.75</v>
      </c>
      <c r="J10" s="1">
        <v>1.25</v>
      </c>
      <c r="K10" s="1">
        <v>2.5</v>
      </c>
      <c r="L10" s="1">
        <v>0.25</v>
      </c>
      <c r="M10" s="1">
        <v>1</v>
      </c>
      <c r="N10" s="1">
        <v>0.75</v>
      </c>
      <c r="O10" s="1">
        <v>0.54</v>
      </c>
      <c r="P10" s="1">
        <v>0.54</v>
      </c>
      <c r="Q10" s="1">
        <v>0.5</v>
      </c>
      <c r="R10" s="1">
        <v>0.5</v>
      </c>
      <c r="S10" s="1">
        <v>0</v>
      </c>
      <c r="T10" s="1">
        <v>0.25</v>
      </c>
      <c r="U10" s="1">
        <v>8.75</v>
      </c>
      <c r="V10" s="1">
        <v>6.5</v>
      </c>
      <c r="W10" s="1">
        <v>74</v>
      </c>
      <c r="X10" s="1">
        <v>1</v>
      </c>
      <c r="Y10" s="1">
        <v>0.5</v>
      </c>
      <c r="Z10" s="1">
        <v>50</v>
      </c>
      <c r="AA10" s="1">
        <v>0</v>
      </c>
      <c r="AB10" s="1">
        <v>0</v>
      </c>
      <c r="AC10" s="1">
        <v>0.75</v>
      </c>
      <c r="AD10" s="1">
        <v>0</v>
      </c>
      <c r="AE10" s="1">
        <v>0.13</v>
      </c>
      <c r="AF10" s="1">
        <v>0.25</v>
      </c>
      <c r="AG10" s="1">
        <v>0</v>
      </c>
      <c r="AH10" s="1">
        <v>0</v>
      </c>
      <c r="AI10" s="1">
        <v>0</v>
      </c>
      <c r="AJ10" s="1">
        <v>0.25</v>
      </c>
      <c r="AK10" s="1">
        <v>48.75</v>
      </c>
      <c r="AL10" s="1">
        <v>11.95</v>
      </c>
      <c r="AM10" s="1">
        <v>24.95</v>
      </c>
      <c r="AN10" s="1">
        <v>2.6</v>
      </c>
      <c r="AO10" s="1">
        <v>5.4</v>
      </c>
      <c r="AP10" s="1">
        <v>1</v>
      </c>
      <c r="AQ10" s="1">
        <v>15.25</v>
      </c>
      <c r="AR10" s="1">
        <v>0.25</v>
      </c>
      <c r="AS10" s="1">
        <v>4.75</v>
      </c>
      <c r="AT10" s="1">
        <v>1.25</v>
      </c>
      <c r="AU10" s="1">
        <v>0.25</v>
      </c>
      <c r="AV10" s="1">
        <v>0.25</v>
      </c>
      <c r="AW10" s="1">
        <v>100</v>
      </c>
      <c r="AX10" s="1">
        <v>0.75</v>
      </c>
      <c r="AY10" s="1">
        <v>0.5</v>
      </c>
      <c r="AZ10" s="1">
        <v>0</v>
      </c>
      <c r="BA10" s="1">
        <v>0</v>
      </c>
      <c r="BB10" s="1">
        <v>0.5</v>
      </c>
      <c r="BC10" s="1">
        <v>13.5</v>
      </c>
      <c r="BD10" s="1">
        <v>8.75</v>
      </c>
      <c r="BE10" s="1">
        <v>5</v>
      </c>
      <c r="BF10" s="1">
        <v>1</v>
      </c>
      <c r="BG10" s="1">
        <v>2.75</v>
      </c>
      <c r="BH10" s="1">
        <v>1.75</v>
      </c>
      <c r="BI10" s="1">
        <v>1.44</v>
      </c>
      <c r="BJ10" s="1">
        <v>13</v>
      </c>
      <c r="BK10" s="1">
        <v>10</v>
      </c>
      <c r="BL10" s="1">
        <v>77</v>
      </c>
      <c r="BM10" s="1">
        <v>13</v>
      </c>
      <c r="BN10" s="1">
        <v>9.75</v>
      </c>
      <c r="BO10" s="1">
        <v>75</v>
      </c>
      <c r="BP10" s="1">
        <v>8.75</v>
      </c>
      <c r="BQ10" s="1">
        <v>6.5</v>
      </c>
      <c r="BR10" s="1">
        <v>74</v>
      </c>
      <c r="BS10" s="1">
        <v>0</v>
      </c>
      <c r="BT10" s="1">
        <v>0</v>
      </c>
      <c r="BU10" s="1">
        <v>3</v>
      </c>
      <c r="BV10" s="1">
        <v>1</v>
      </c>
      <c r="BW10" s="1">
        <v>1</v>
      </c>
      <c r="BX10" s="1">
        <v>0.75</v>
      </c>
      <c r="BY10" s="1">
        <v>28</v>
      </c>
      <c r="BZ10" s="1">
        <v>4</v>
      </c>
      <c r="CA10" s="1">
        <v>1.5</v>
      </c>
      <c r="CB10" s="1">
        <v>1.25</v>
      </c>
      <c r="CC10" s="1">
        <v>0.5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5.4946462999999985</v>
      </c>
      <c r="CL10" s="1">
        <v>4</v>
      </c>
    </row>
    <row r="11" spans="1:90" x14ac:dyDescent="0.25">
      <c r="A11" s="1" t="s">
        <v>73</v>
      </c>
      <c r="B11" s="1">
        <v>6.5</v>
      </c>
      <c r="C11" s="1">
        <v>3</v>
      </c>
      <c r="D11" s="1">
        <v>90</v>
      </c>
      <c r="E11" s="1">
        <v>0.28999999999999998</v>
      </c>
      <c r="F11" s="1">
        <v>0.33</v>
      </c>
      <c r="G11" s="1">
        <v>0.4</v>
      </c>
      <c r="H11" s="1">
        <v>2</v>
      </c>
      <c r="I11" s="1">
        <v>2</v>
      </c>
      <c r="J11" s="1">
        <v>0.33</v>
      </c>
      <c r="K11" s="1">
        <v>1</v>
      </c>
      <c r="L11" s="1">
        <v>1</v>
      </c>
      <c r="M11" s="1">
        <v>0</v>
      </c>
      <c r="N11" s="1">
        <v>0.33</v>
      </c>
      <c r="O11" s="1">
        <v>0.1</v>
      </c>
      <c r="P11" s="1">
        <v>0.1</v>
      </c>
      <c r="Q11" s="1">
        <v>0.33</v>
      </c>
      <c r="R11" s="1">
        <v>0</v>
      </c>
      <c r="S11" s="1">
        <v>0.33</v>
      </c>
      <c r="T11" s="1">
        <v>0</v>
      </c>
      <c r="U11" s="1">
        <v>13.33</v>
      </c>
      <c r="V11" s="1">
        <v>8.67</v>
      </c>
      <c r="W11" s="1">
        <v>65</v>
      </c>
      <c r="X11" s="1">
        <v>0</v>
      </c>
      <c r="Y11" s="1">
        <v>0</v>
      </c>
      <c r="AA11" s="1">
        <v>0</v>
      </c>
      <c r="AB11" s="1">
        <v>0</v>
      </c>
      <c r="AC11" s="1">
        <v>2</v>
      </c>
      <c r="AD11" s="1">
        <v>0.33</v>
      </c>
      <c r="AE11" s="1">
        <v>0.25</v>
      </c>
      <c r="AF11" s="1">
        <v>0.33</v>
      </c>
      <c r="AG11" s="1">
        <v>0</v>
      </c>
      <c r="AH11" s="1">
        <v>0</v>
      </c>
      <c r="AI11" s="1">
        <v>0</v>
      </c>
      <c r="AJ11" s="1">
        <v>0.33</v>
      </c>
      <c r="AK11" s="1">
        <v>27.67</v>
      </c>
      <c r="AL11" s="1">
        <v>24.07</v>
      </c>
      <c r="AM11" s="1">
        <v>20.8</v>
      </c>
      <c r="AN11" s="1">
        <v>1.2</v>
      </c>
      <c r="AO11" s="1">
        <v>3.8</v>
      </c>
      <c r="AP11" s="1">
        <v>2.67</v>
      </c>
      <c r="AQ11" s="1">
        <v>13.67</v>
      </c>
      <c r="AR11" s="1">
        <v>0</v>
      </c>
      <c r="AS11" s="1">
        <v>4.33</v>
      </c>
      <c r="AT11" s="1">
        <v>1</v>
      </c>
      <c r="AU11" s="1">
        <v>0.67</v>
      </c>
      <c r="AV11" s="1">
        <v>0.33</v>
      </c>
      <c r="AW11" s="1">
        <v>49</v>
      </c>
      <c r="AX11" s="1">
        <v>2.33</v>
      </c>
      <c r="AY11" s="1">
        <v>0</v>
      </c>
      <c r="AZ11" s="1">
        <v>0</v>
      </c>
      <c r="BA11" s="1">
        <v>0</v>
      </c>
      <c r="BB11" s="1">
        <v>0</v>
      </c>
      <c r="BC11" s="1">
        <v>14.67</v>
      </c>
      <c r="BD11" s="1">
        <v>11</v>
      </c>
      <c r="BE11" s="1">
        <v>5.67</v>
      </c>
      <c r="BF11" s="1">
        <v>1</v>
      </c>
      <c r="BG11" s="1">
        <v>3</v>
      </c>
      <c r="BH11" s="1">
        <v>0.67</v>
      </c>
      <c r="BI11" s="1">
        <v>1.31</v>
      </c>
      <c r="BJ11" s="1">
        <v>25.67</v>
      </c>
      <c r="BK11" s="1">
        <v>17</v>
      </c>
      <c r="BL11" s="1">
        <v>66</v>
      </c>
      <c r="BM11" s="1">
        <v>21</v>
      </c>
      <c r="BN11" s="1">
        <v>13</v>
      </c>
      <c r="BO11" s="1">
        <v>62</v>
      </c>
      <c r="BP11" s="1">
        <v>13.33</v>
      </c>
      <c r="BQ11" s="1">
        <v>8.67</v>
      </c>
      <c r="BR11" s="1">
        <v>65</v>
      </c>
      <c r="BS11" s="1">
        <v>0</v>
      </c>
      <c r="BT11" s="1">
        <v>0</v>
      </c>
      <c r="BU11" s="1">
        <v>3</v>
      </c>
      <c r="BV11" s="1">
        <v>0</v>
      </c>
      <c r="BW11" s="1">
        <v>0</v>
      </c>
      <c r="BX11" s="1">
        <v>2.33</v>
      </c>
      <c r="BY11" s="1">
        <v>41</v>
      </c>
      <c r="BZ11" s="1">
        <v>6.67</v>
      </c>
      <c r="CA11" s="1">
        <v>1.33</v>
      </c>
      <c r="CB11" s="1">
        <v>1.33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4.6381521000000001</v>
      </c>
      <c r="CL11" s="1">
        <v>3</v>
      </c>
    </row>
    <row r="12" spans="1:90" x14ac:dyDescent="0.25">
      <c r="A12" s="1" t="s">
        <v>59</v>
      </c>
      <c r="B12" s="1">
        <v>6.7</v>
      </c>
      <c r="C12" s="1">
        <v>2</v>
      </c>
      <c r="D12" s="1">
        <v>87</v>
      </c>
      <c r="E12" s="1">
        <v>0.62</v>
      </c>
      <c r="F12" s="1">
        <v>0</v>
      </c>
      <c r="G12" s="1">
        <v>0.6</v>
      </c>
      <c r="H12" s="1">
        <v>0</v>
      </c>
      <c r="I12" s="1">
        <v>2.5</v>
      </c>
      <c r="J12" s="1">
        <v>1</v>
      </c>
      <c r="K12" s="1">
        <v>2.5</v>
      </c>
      <c r="L12" s="1">
        <v>0</v>
      </c>
      <c r="M12" s="1">
        <v>1</v>
      </c>
      <c r="N12" s="1">
        <v>1</v>
      </c>
      <c r="O12" s="1">
        <v>0.49</v>
      </c>
      <c r="P12" s="1">
        <v>0.49</v>
      </c>
      <c r="Q12" s="1">
        <v>0</v>
      </c>
      <c r="R12" s="1">
        <v>0</v>
      </c>
      <c r="S12" s="1">
        <v>0</v>
      </c>
      <c r="T12" s="1">
        <v>0</v>
      </c>
      <c r="U12" s="1">
        <v>11</v>
      </c>
      <c r="V12" s="1">
        <v>4</v>
      </c>
      <c r="W12" s="1">
        <v>36</v>
      </c>
      <c r="X12" s="1">
        <v>1</v>
      </c>
      <c r="Y12" s="1">
        <v>0</v>
      </c>
      <c r="Z12" s="1">
        <v>0</v>
      </c>
      <c r="AA12" s="1">
        <v>0.5</v>
      </c>
      <c r="AB12" s="1">
        <v>0</v>
      </c>
      <c r="AC12" s="1">
        <v>0.5</v>
      </c>
      <c r="AD12" s="1">
        <v>0</v>
      </c>
      <c r="AE12" s="1">
        <v>0.1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40</v>
      </c>
      <c r="AL12" s="1">
        <v>6.55</v>
      </c>
      <c r="AM12" s="1">
        <v>3.7</v>
      </c>
      <c r="AN12" s="1">
        <v>2.2999999999999998</v>
      </c>
      <c r="AO12" s="1">
        <v>5.5</v>
      </c>
      <c r="AP12" s="1">
        <v>1.5</v>
      </c>
      <c r="AQ12" s="1">
        <v>1.5</v>
      </c>
      <c r="AR12" s="1">
        <v>0</v>
      </c>
      <c r="AS12" s="1">
        <v>2</v>
      </c>
      <c r="AT12" s="1">
        <v>2.5</v>
      </c>
      <c r="AU12" s="1">
        <v>0.5</v>
      </c>
      <c r="AV12" s="1">
        <v>0.5</v>
      </c>
      <c r="AW12" s="1">
        <v>100</v>
      </c>
      <c r="AX12" s="1">
        <v>1</v>
      </c>
      <c r="AY12" s="1">
        <v>0.5</v>
      </c>
      <c r="AZ12" s="1">
        <v>0</v>
      </c>
      <c r="BA12" s="1">
        <v>0</v>
      </c>
      <c r="BB12" s="1">
        <v>0.5</v>
      </c>
      <c r="BC12" s="1">
        <v>20</v>
      </c>
      <c r="BD12" s="1">
        <v>12</v>
      </c>
      <c r="BE12" s="1">
        <v>6.5</v>
      </c>
      <c r="BF12" s="1">
        <v>0</v>
      </c>
      <c r="BG12" s="1">
        <v>2</v>
      </c>
      <c r="BH12" s="1">
        <v>3</v>
      </c>
      <c r="BI12" s="1">
        <v>2.12</v>
      </c>
      <c r="BJ12" s="1">
        <v>22</v>
      </c>
      <c r="BK12" s="1">
        <v>10.5</v>
      </c>
      <c r="BL12" s="1">
        <v>48</v>
      </c>
      <c r="BM12" s="1">
        <v>18.5</v>
      </c>
      <c r="BN12" s="1">
        <v>7.5</v>
      </c>
      <c r="BO12" s="1">
        <v>41</v>
      </c>
      <c r="BP12" s="1">
        <v>11</v>
      </c>
      <c r="BQ12" s="1">
        <v>4</v>
      </c>
      <c r="BR12" s="1">
        <v>36</v>
      </c>
      <c r="BS12" s="1">
        <v>0</v>
      </c>
      <c r="BT12" s="1">
        <v>0</v>
      </c>
      <c r="BU12" s="1">
        <v>2</v>
      </c>
      <c r="BV12" s="1">
        <v>0</v>
      </c>
      <c r="BW12" s="1">
        <v>1</v>
      </c>
      <c r="BX12" s="1">
        <v>0</v>
      </c>
      <c r="BY12" s="1">
        <v>31.5</v>
      </c>
      <c r="BZ12" s="1">
        <v>3.5</v>
      </c>
      <c r="CA12" s="1">
        <v>5</v>
      </c>
      <c r="CB12" s="1">
        <v>1</v>
      </c>
      <c r="CC12" s="1">
        <v>0</v>
      </c>
      <c r="CD12" s="1">
        <v>0</v>
      </c>
      <c r="CE12" s="1">
        <v>0.5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3.8773273999999995</v>
      </c>
      <c r="CL12" s="1">
        <v>2</v>
      </c>
    </row>
    <row r="13" spans="1:90" x14ac:dyDescent="0.25">
      <c r="A13" s="1" t="s">
        <v>63</v>
      </c>
      <c r="B13" s="1">
        <v>7.7</v>
      </c>
      <c r="C13" s="1">
        <v>1</v>
      </c>
      <c r="D13" s="1">
        <v>90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14</v>
      </c>
      <c r="V13" s="1">
        <v>9</v>
      </c>
      <c r="W13" s="1">
        <v>64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30</v>
      </c>
      <c r="AL13" s="1">
        <v>9.3000000000000007</v>
      </c>
      <c r="AM13" s="1">
        <v>3</v>
      </c>
      <c r="AN13" s="1">
        <v>0</v>
      </c>
      <c r="AO13" s="1">
        <v>3</v>
      </c>
      <c r="AP13" s="1">
        <v>5</v>
      </c>
      <c r="AQ13" s="1">
        <v>5</v>
      </c>
      <c r="AR13" s="1">
        <v>0</v>
      </c>
      <c r="AS13" s="1">
        <v>2</v>
      </c>
      <c r="AT13" s="1">
        <v>3</v>
      </c>
      <c r="AU13" s="1">
        <v>0</v>
      </c>
      <c r="AV13" s="1">
        <v>0</v>
      </c>
      <c r="AX13" s="1">
        <v>4</v>
      </c>
      <c r="AY13" s="1">
        <v>0</v>
      </c>
      <c r="AZ13" s="1">
        <v>0</v>
      </c>
      <c r="BA13" s="1">
        <v>2</v>
      </c>
      <c r="BB13" s="1">
        <v>2</v>
      </c>
      <c r="BC13" s="1">
        <v>10</v>
      </c>
      <c r="BD13" s="1">
        <v>9</v>
      </c>
      <c r="BE13" s="1">
        <v>4</v>
      </c>
      <c r="BF13" s="1">
        <v>0</v>
      </c>
      <c r="BG13" s="1">
        <v>1</v>
      </c>
      <c r="BH13" s="1">
        <v>4</v>
      </c>
      <c r="BI13" s="1">
        <v>2.34</v>
      </c>
      <c r="BJ13" s="1">
        <v>32</v>
      </c>
      <c r="BK13" s="1">
        <v>24</v>
      </c>
      <c r="BL13" s="1">
        <v>75</v>
      </c>
      <c r="BM13" s="1">
        <v>26</v>
      </c>
      <c r="BN13" s="1">
        <v>20</v>
      </c>
      <c r="BO13" s="1">
        <v>77</v>
      </c>
      <c r="BP13" s="1">
        <v>14</v>
      </c>
      <c r="BQ13" s="1">
        <v>9</v>
      </c>
      <c r="BR13" s="1">
        <v>64</v>
      </c>
      <c r="BS13" s="1">
        <v>1</v>
      </c>
      <c r="BT13" s="1">
        <v>1</v>
      </c>
      <c r="BU13" s="1">
        <v>1</v>
      </c>
      <c r="BV13" s="1">
        <v>0</v>
      </c>
      <c r="BW13" s="1">
        <v>0</v>
      </c>
      <c r="BX13" s="1">
        <v>1</v>
      </c>
      <c r="BY13" s="1">
        <v>46</v>
      </c>
      <c r="BZ13" s="1">
        <v>7</v>
      </c>
      <c r="CA13" s="1">
        <v>3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3.836783399999999</v>
      </c>
      <c r="CL13" s="1">
        <v>2</v>
      </c>
    </row>
    <row r="14" spans="1:90" x14ac:dyDescent="0.25">
      <c r="A14" s="1" t="s">
        <v>105</v>
      </c>
      <c r="B14" s="1">
        <v>12.5</v>
      </c>
      <c r="C14" s="1">
        <v>3</v>
      </c>
      <c r="D14" s="1">
        <v>89.67</v>
      </c>
      <c r="E14" s="1">
        <v>0.4</v>
      </c>
      <c r="F14" s="1">
        <v>0.5</v>
      </c>
      <c r="G14" s="1">
        <v>0.5</v>
      </c>
      <c r="H14" s="1">
        <v>2</v>
      </c>
      <c r="I14" s="1">
        <v>3.67</v>
      </c>
      <c r="J14" s="1">
        <v>0.67</v>
      </c>
      <c r="K14" s="1">
        <v>2.67</v>
      </c>
      <c r="L14" s="1">
        <v>1</v>
      </c>
      <c r="M14" s="1">
        <v>1</v>
      </c>
      <c r="N14" s="1">
        <v>1</v>
      </c>
      <c r="O14" s="1">
        <v>0.43</v>
      </c>
      <c r="P14" s="1">
        <v>0.43</v>
      </c>
      <c r="Q14" s="1">
        <v>0.33</v>
      </c>
      <c r="R14" s="1">
        <v>0.33</v>
      </c>
      <c r="S14" s="1">
        <v>0</v>
      </c>
      <c r="T14" s="1">
        <v>0</v>
      </c>
      <c r="U14" s="1">
        <v>11</v>
      </c>
      <c r="V14" s="1">
        <v>8.33</v>
      </c>
      <c r="W14" s="1">
        <v>76</v>
      </c>
      <c r="X14" s="1">
        <v>1.33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0.1</v>
      </c>
      <c r="AF14" s="1">
        <v>0.33</v>
      </c>
      <c r="AG14" s="1">
        <v>0</v>
      </c>
      <c r="AH14" s="1">
        <v>0.33</v>
      </c>
      <c r="AI14" s="1">
        <v>0</v>
      </c>
      <c r="AJ14" s="1">
        <v>0</v>
      </c>
      <c r="AK14" s="1">
        <v>43.33</v>
      </c>
      <c r="AL14" s="1">
        <v>14.73</v>
      </c>
      <c r="AM14" s="1">
        <v>18.73</v>
      </c>
      <c r="AN14" s="1">
        <v>2</v>
      </c>
      <c r="AO14" s="1">
        <v>4.7</v>
      </c>
      <c r="AP14" s="1">
        <v>4</v>
      </c>
      <c r="AQ14" s="1">
        <v>15</v>
      </c>
      <c r="AR14" s="1">
        <v>1</v>
      </c>
      <c r="AS14" s="1">
        <v>5</v>
      </c>
      <c r="AT14" s="1">
        <v>1</v>
      </c>
      <c r="AU14" s="1">
        <v>0.67</v>
      </c>
      <c r="AV14" s="1">
        <v>0.67</v>
      </c>
      <c r="AW14" s="1">
        <v>100</v>
      </c>
      <c r="AX14" s="1">
        <v>1</v>
      </c>
      <c r="AY14" s="1">
        <v>1</v>
      </c>
      <c r="AZ14" s="1">
        <v>0</v>
      </c>
      <c r="BA14" s="1">
        <v>0</v>
      </c>
      <c r="BB14" s="1">
        <v>1</v>
      </c>
      <c r="BC14" s="1">
        <v>14</v>
      </c>
      <c r="BD14" s="1">
        <v>7.33</v>
      </c>
      <c r="BE14" s="1">
        <v>5.67</v>
      </c>
      <c r="BF14" s="1">
        <v>1</v>
      </c>
      <c r="BG14" s="1">
        <v>3</v>
      </c>
      <c r="BH14" s="1">
        <v>1</v>
      </c>
      <c r="BI14" s="1">
        <v>1.22</v>
      </c>
      <c r="BJ14" s="1">
        <v>32.67</v>
      </c>
      <c r="BK14" s="1">
        <v>24.67</v>
      </c>
      <c r="BL14" s="1">
        <v>76</v>
      </c>
      <c r="BM14" s="1">
        <v>22</v>
      </c>
      <c r="BN14" s="1">
        <v>15.33</v>
      </c>
      <c r="BO14" s="1">
        <v>70</v>
      </c>
      <c r="BP14" s="1">
        <v>11</v>
      </c>
      <c r="BQ14" s="1">
        <v>8.33</v>
      </c>
      <c r="BR14" s="1">
        <v>76</v>
      </c>
      <c r="BS14" s="1">
        <v>0</v>
      </c>
      <c r="BT14" s="1">
        <v>0</v>
      </c>
      <c r="BU14" s="1">
        <v>3</v>
      </c>
      <c r="BV14" s="1">
        <v>0</v>
      </c>
      <c r="BW14" s="1">
        <v>1</v>
      </c>
      <c r="BX14" s="1">
        <v>0.33</v>
      </c>
      <c r="BY14" s="1">
        <v>44.67</v>
      </c>
      <c r="BZ14" s="1">
        <v>6.33</v>
      </c>
      <c r="CA14" s="1">
        <v>2.33</v>
      </c>
      <c r="CB14" s="1">
        <v>2</v>
      </c>
      <c r="CC14" s="1">
        <v>0</v>
      </c>
      <c r="CD14" s="1">
        <v>0</v>
      </c>
      <c r="CE14" s="1">
        <v>0</v>
      </c>
      <c r="CF14" s="1">
        <v>0</v>
      </c>
      <c r="CG14" s="1">
        <v>0.33</v>
      </c>
      <c r="CH14" s="1">
        <v>0</v>
      </c>
      <c r="CI14" s="1">
        <v>0</v>
      </c>
      <c r="CJ14" s="1">
        <v>0</v>
      </c>
      <c r="CK14" s="1">
        <f t="shared" si="0"/>
        <v>2.9959027000000007</v>
      </c>
      <c r="CL14" s="1">
        <v>2</v>
      </c>
    </row>
    <row r="15" spans="1:90" x14ac:dyDescent="0.25">
      <c r="A15" s="1" t="s">
        <v>76</v>
      </c>
      <c r="B15" s="1">
        <v>11.5</v>
      </c>
      <c r="C15" s="1">
        <v>2</v>
      </c>
      <c r="D15" s="1">
        <v>67.5</v>
      </c>
      <c r="E15" s="1">
        <v>0.2</v>
      </c>
      <c r="F15" s="1">
        <v>0.75</v>
      </c>
      <c r="G15" s="1">
        <v>0.3</v>
      </c>
      <c r="H15" s="1">
        <v>3</v>
      </c>
      <c r="I15" s="1">
        <v>1.5</v>
      </c>
      <c r="J15" s="1">
        <v>1</v>
      </c>
      <c r="K15" s="1">
        <v>1.5</v>
      </c>
      <c r="L15" s="1">
        <v>0</v>
      </c>
      <c r="M15" s="1">
        <v>0</v>
      </c>
      <c r="N15" s="1">
        <v>1</v>
      </c>
      <c r="O15" s="1">
        <v>0.21</v>
      </c>
      <c r="P15" s="1">
        <v>0.21</v>
      </c>
      <c r="Q15" s="1">
        <v>1</v>
      </c>
      <c r="R15" s="1">
        <v>1</v>
      </c>
      <c r="S15" s="1">
        <v>0</v>
      </c>
      <c r="T15" s="1">
        <v>1</v>
      </c>
      <c r="U15" s="1">
        <v>11.5</v>
      </c>
      <c r="V15" s="1">
        <v>9</v>
      </c>
      <c r="W15" s="1">
        <v>78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0.12</v>
      </c>
      <c r="AF15" s="1">
        <v>0.5</v>
      </c>
      <c r="AG15" s="1">
        <v>0</v>
      </c>
      <c r="AH15" s="1">
        <v>0</v>
      </c>
      <c r="AI15" s="1">
        <v>0</v>
      </c>
      <c r="AJ15" s="1">
        <v>0</v>
      </c>
      <c r="AK15" s="1">
        <v>41</v>
      </c>
      <c r="AL15" s="1">
        <v>13.3</v>
      </c>
      <c r="AM15" s="1">
        <v>38.9</v>
      </c>
      <c r="AN15" s="1">
        <v>1.2</v>
      </c>
      <c r="AO15" s="1">
        <v>3.3</v>
      </c>
      <c r="AP15" s="1">
        <v>4</v>
      </c>
      <c r="AQ15" s="1">
        <v>32.5</v>
      </c>
      <c r="AR15" s="1">
        <v>2</v>
      </c>
      <c r="AS15" s="1">
        <v>9</v>
      </c>
      <c r="AT15" s="1">
        <v>0.5</v>
      </c>
      <c r="AU15" s="1">
        <v>0</v>
      </c>
      <c r="AV15" s="1">
        <v>0</v>
      </c>
      <c r="AX15" s="1">
        <v>2.5</v>
      </c>
      <c r="AY15" s="1">
        <v>2</v>
      </c>
      <c r="AZ15" s="1">
        <v>0</v>
      </c>
      <c r="BA15" s="1">
        <v>0</v>
      </c>
      <c r="BB15" s="1">
        <v>2</v>
      </c>
      <c r="BC15" s="1">
        <v>13</v>
      </c>
      <c r="BD15" s="1">
        <v>7.5</v>
      </c>
      <c r="BE15" s="1">
        <v>3.5</v>
      </c>
      <c r="BF15" s="1">
        <v>0</v>
      </c>
      <c r="BG15" s="1">
        <v>1.5</v>
      </c>
      <c r="BH15" s="1">
        <v>0</v>
      </c>
      <c r="BI15" s="1">
        <v>0.63</v>
      </c>
      <c r="BJ15" s="1">
        <v>20</v>
      </c>
      <c r="BK15" s="1">
        <v>14.5</v>
      </c>
      <c r="BL15" s="1">
        <v>73</v>
      </c>
      <c r="BM15" s="1">
        <v>15.5</v>
      </c>
      <c r="BN15" s="1">
        <v>11</v>
      </c>
      <c r="BO15" s="1">
        <v>71</v>
      </c>
      <c r="BP15" s="1">
        <v>11.5</v>
      </c>
      <c r="BQ15" s="1">
        <v>9</v>
      </c>
      <c r="BR15" s="1">
        <v>78</v>
      </c>
      <c r="BS15" s="1">
        <v>0</v>
      </c>
      <c r="BT15" s="1">
        <v>0</v>
      </c>
      <c r="BU15" s="1">
        <v>1</v>
      </c>
      <c r="BV15" s="1">
        <v>1</v>
      </c>
      <c r="BW15" s="1">
        <v>0</v>
      </c>
      <c r="BX15" s="1">
        <v>0.5</v>
      </c>
      <c r="BY15" s="1">
        <v>33.5</v>
      </c>
      <c r="BZ15" s="1">
        <v>8.5</v>
      </c>
      <c r="CA15" s="1">
        <v>3</v>
      </c>
      <c r="CB15" s="1">
        <v>2</v>
      </c>
      <c r="CC15" s="1">
        <v>1.5</v>
      </c>
      <c r="CD15" s="1">
        <v>0.5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6.1743998000000033</v>
      </c>
      <c r="CL15" s="1">
        <v>2</v>
      </c>
    </row>
    <row r="16" spans="1:90" x14ac:dyDescent="0.25">
      <c r="A16" s="1" t="s">
        <v>78</v>
      </c>
      <c r="B16" s="1">
        <v>5.9</v>
      </c>
      <c r="C16" s="1">
        <v>2</v>
      </c>
      <c r="D16" s="1">
        <v>90</v>
      </c>
      <c r="E16" s="1">
        <v>0.33</v>
      </c>
      <c r="F16" s="1">
        <v>1</v>
      </c>
      <c r="G16" s="1">
        <v>0.3</v>
      </c>
      <c r="H16" s="1">
        <v>1</v>
      </c>
      <c r="I16" s="1">
        <v>2</v>
      </c>
      <c r="J16" s="1">
        <v>1</v>
      </c>
      <c r="K16" s="1">
        <v>1.5</v>
      </c>
      <c r="L16" s="1">
        <v>0.5</v>
      </c>
      <c r="M16" s="1">
        <v>0.5</v>
      </c>
      <c r="N16" s="1">
        <v>1</v>
      </c>
      <c r="O16" s="1">
        <v>0.28000000000000003</v>
      </c>
      <c r="P16" s="1">
        <v>0.28000000000000003</v>
      </c>
      <c r="Q16" s="1">
        <v>0</v>
      </c>
      <c r="R16" s="1">
        <v>0</v>
      </c>
      <c r="S16" s="1">
        <v>0</v>
      </c>
      <c r="T16" s="1">
        <v>0</v>
      </c>
      <c r="U16" s="1">
        <v>10</v>
      </c>
      <c r="V16" s="1">
        <v>6</v>
      </c>
      <c r="W16" s="1">
        <v>60</v>
      </c>
      <c r="X16" s="1">
        <v>1.5</v>
      </c>
      <c r="Y16" s="1">
        <v>0.5</v>
      </c>
      <c r="Z16" s="1">
        <v>33</v>
      </c>
      <c r="AA16" s="1">
        <v>0</v>
      </c>
      <c r="AB16" s="1">
        <v>0</v>
      </c>
      <c r="AC16" s="1">
        <v>1.5</v>
      </c>
      <c r="AD16" s="1">
        <v>0</v>
      </c>
      <c r="AE16" s="1">
        <v>0.06</v>
      </c>
      <c r="AF16" s="1">
        <v>0.5</v>
      </c>
      <c r="AG16" s="1">
        <v>0</v>
      </c>
      <c r="AH16" s="1">
        <v>0</v>
      </c>
      <c r="AI16" s="1">
        <v>0</v>
      </c>
      <c r="AJ16" s="1">
        <v>0</v>
      </c>
      <c r="AK16" s="1">
        <v>21.5</v>
      </c>
      <c r="AL16" s="1">
        <v>20.85</v>
      </c>
      <c r="AM16" s="1">
        <v>19.899999999999999</v>
      </c>
      <c r="AN16" s="1">
        <v>1.3</v>
      </c>
      <c r="AO16" s="1">
        <v>4.5999999999999996</v>
      </c>
      <c r="AP16" s="1">
        <v>5</v>
      </c>
      <c r="AQ16" s="1">
        <v>9.5</v>
      </c>
      <c r="AR16" s="1">
        <v>0</v>
      </c>
      <c r="AS16" s="1">
        <v>3.5</v>
      </c>
      <c r="AT16" s="1">
        <v>2.5</v>
      </c>
      <c r="AU16" s="1">
        <v>1.5</v>
      </c>
      <c r="AV16" s="1">
        <v>1</v>
      </c>
      <c r="AW16" s="1">
        <v>67</v>
      </c>
      <c r="AX16" s="1">
        <v>4</v>
      </c>
      <c r="AY16" s="1">
        <v>1</v>
      </c>
      <c r="AZ16" s="1">
        <v>0</v>
      </c>
      <c r="BA16" s="1">
        <v>0.5</v>
      </c>
      <c r="BB16" s="1">
        <v>1.5</v>
      </c>
      <c r="BC16" s="1">
        <v>17</v>
      </c>
      <c r="BD16" s="1">
        <v>11</v>
      </c>
      <c r="BE16" s="1">
        <v>7.5</v>
      </c>
      <c r="BF16" s="1">
        <v>0.5</v>
      </c>
      <c r="BG16" s="1">
        <v>3.5</v>
      </c>
      <c r="BH16" s="1">
        <v>3.5</v>
      </c>
      <c r="BI16" s="1">
        <v>2.57</v>
      </c>
      <c r="BJ16" s="1">
        <v>18.5</v>
      </c>
      <c r="BK16" s="1">
        <v>13</v>
      </c>
      <c r="BL16" s="1">
        <v>70</v>
      </c>
      <c r="BM16" s="1">
        <v>14.5</v>
      </c>
      <c r="BN16" s="1">
        <v>9</v>
      </c>
      <c r="BO16" s="1">
        <v>62</v>
      </c>
      <c r="BP16" s="1">
        <v>10</v>
      </c>
      <c r="BQ16" s="1">
        <v>6</v>
      </c>
      <c r="BR16" s="1">
        <v>60</v>
      </c>
      <c r="BS16" s="1">
        <v>0.5</v>
      </c>
      <c r="BT16" s="1">
        <v>0.5</v>
      </c>
      <c r="BU16" s="1">
        <v>2</v>
      </c>
      <c r="BV16" s="1">
        <v>0</v>
      </c>
      <c r="BW16" s="1">
        <v>0</v>
      </c>
      <c r="BX16" s="1">
        <v>2</v>
      </c>
      <c r="BY16" s="1">
        <v>38.5</v>
      </c>
      <c r="BZ16" s="1">
        <v>3.5</v>
      </c>
      <c r="CA16" s="1">
        <v>1.5</v>
      </c>
      <c r="CB16" s="1">
        <v>4.5</v>
      </c>
      <c r="CC16" s="1">
        <v>0.5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1.7424909999999987</v>
      </c>
      <c r="CL16" s="1">
        <v>2</v>
      </c>
    </row>
    <row r="17" spans="1:90" x14ac:dyDescent="0.25">
      <c r="A17" s="1" t="s">
        <v>80</v>
      </c>
      <c r="B17" s="1">
        <v>5.8</v>
      </c>
      <c r="C17" s="1">
        <v>1</v>
      </c>
      <c r="D17" s="1">
        <v>90</v>
      </c>
      <c r="E17" s="1">
        <v>0.11</v>
      </c>
      <c r="F17" s="1">
        <v>0</v>
      </c>
      <c r="G17" s="1">
        <v>0.1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14</v>
      </c>
      <c r="V17" s="1">
        <v>11</v>
      </c>
      <c r="W17" s="1">
        <v>79</v>
      </c>
      <c r="X17" s="1">
        <v>2</v>
      </c>
      <c r="Y17" s="1">
        <v>0</v>
      </c>
      <c r="Z17" s="1">
        <v>0</v>
      </c>
      <c r="AA17" s="1">
        <v>0</v>
      </c>
      <c r="AB17" s="1">
        <v>0</v>
      </c>
      <c r="AC17" s="1">
        <v>4</v>
      </c>
      <c r="AD17" s="1">
        <v>0</v>
      </c>
      <c r="AE17" s="1">
        <v>0.14000000000000001</v>
      </c>
      <c r="AF17" s="1">
        <v>0</v>
      </c>
      <c r="AG17" s="1">
        <v>0</v>
      </c>
      <c r="AH17" s="1">
        <v>1</v>
      </c>
      <c r="AI17" s="1">
        <v>0</v>
      </c>
      <c r="AJ17" s="1">
        <v>0</v>
      </c>
      <c r="AK17" s="1">
        <v>11</v>
      </c>
      <c r="AL17" s="1">
        <v>32.700000000000003</v>
      </c>
      <c r="AM17" s="1">
        <v>26.4</v>
      </c>
      <c r="AN17" s="1">
        <v>0.4</v>
      </c>
      <c r="AO17" s="1">
        <v>2.2000000000000002</v>
      </c>
      <c r="AP17" s="1">
        <v>9</v>
      </c>
      <c r="AQ17" s="1">
        <v>9</v>
      </c>
      <c r="AR17" s="1">
        <v>0</v>
      </c>
      <c r="AS17" s="1">
        <v>1</v>
      </c>
      <c r="AT17" s="1">
        <v>1</v>
      </c>
      <c r="AU17" s="1">
        <v>4</v>
      </c>
      <c r="AV17" s="1">
        <v>1</v>
      </c>
      <c r="AW17" s="1">
        <v>25</v>
      </c>
      <c r="AX17" s="1">
        <v>11</v>
      </c>
      <c r="AY17" s="1">
        <v>0</v>
      </c>
      <c r="AZ17" s="1">
        <v>2</v>
      </c>
      <c r="BA17" s="1">
        <v>3</v>
      </c>
      <c r="BB17" s="1">
        <v>5</v>
      </c>
      <c r="BC17" s="1">
        <v>13</v>
      </c>
      <c r="BD17" s="1">
        <v>8</v>
      </c>
      <c r="BE17" s="1">
        <v>4</v>
      </c>
      <c r="BF17" s="1">
        <v>2</v>
      </c>
      <c r="BG17" s="1">
        <v>2</v>
      </c>
      <c r="BH17" s="1">
        <v>3</v>
      </c>
      <c r="BI17" s="1">
        <v>1.35</v>
      </c>
      <c r="BJ17" s="1">
        <v>37</v>
      </c>
      <c r="BK17" s="1">
        <v>29</v>
      </c>
      <c r="BL17" s="1">
        <v>78</v>
      </c>
      <c r="BM17" s="1">
        <v>27</v>
      </c>
      <c r="BN17" s="1">
        <v>18</v>
      </c>
      <c r="BO17" s="1">
        <v>67</v>
      </c>
      <c r="BP17" s="1">
        <v>14</v>
      </c>
      <c r="BQ17" s="1">
        <v>11</v>
      </c>
      <c r="BR17" s="1">
        <v>79</v>
      </c>
      <c r="BS17" s="1">
        <v>0</v>
      </c>
      <c r="BT17" s="1">
        <v>0</v>
      </c>
      <c r="BU17" s="1">
        <v>1</v>
      </c>
      <c r="BV17" s="1">
        <v>0</v>
      </c>
      <c r="BW17" s="1">
        <v>0</v>
      </c>
      <c r="BX17" s="1">
        <v>1</v>
      </c>
      <c r="BY17" s="1">
        <v>65</v>
      </c>
      <c r="BZ17" s="1">
        <v>1</v>
      </c>
      <c r="CA17" s="1">
        <v>6</v>
      </c>
      <c r="CB17" s="1">
        <v>4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-1.2360413999999995</v>
      </c>
      <c r="CL17" s="1">
        <v>2</v>
      </c>
    </row>
    <row r="18" spans="1:90" x14ac:dyDescent="0.25">
      <c r="A18" s="1" t="s">
        <v>83</v>
      </c>
      <c r="B18" s="1">
        <v>7.7</v>
      </c>
      <c r="C18" s="1">
        <v>2</v>
      </c>
      <c r="D18" s="1">
        <v>81.5</v>
      </c>
      <c r="E18" s="1">
        <v>0.74</v>
      </c>
      <c r="F18" s="1">
        <v>0.5</v>
      </c>
      <c r="G18" s="1">
        <v>0.5</v>
      </c>
      <c r="H18" s="1">
        <v>1</v>
      </c>
      <c r="I18" s="1">
        <v>4</v>
      </c>
      <c r="J18" s="1">
        <v>1.5</v>
      </c>
      <c r="K18" s="1">
        <v>3.5</v>
      </c>
      <c r="L18" s="1">
        <v>0.5</v>
      </c>
      <c r="M18" s="1">
        <v>0.5</v>
      </c>
      <c r="N18" s="1">
        <v>1</v>
      </c>
      <c r="O18" s="1">
        <v>0.41</v>
      </c>
      <c r="P18" s="1">
        <v>0.41</v>
      </c>
      <c r="Q18" s="1">
        <v>0.5</v>
      </c>
      <c r="R18" s="1">
        <v>0.5</v>
      </c>
      <c r="S18" s="1">
        <v>0</v>
      </c>
      <c r="T18" s="1">
        <v>0</v>
      </c>
      <c r="U18" s="1">
        <v>11</v>
      </c>
      <c r="V18" s="1">
        <v>7.5</v>
      </c>
      <c r="W18" s="1">
        <v>68</v>
      </c>
      <c r="X18" s="1">
        <v>0</v>
      </c>
      <c r="Y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0.12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61.5</v>
      </c>
      <c r="AL18" s="1">
        <v>12.65</v>
      </c>
      <c r="AM18" s="1">
        <v>25.3</v>
      </c>
      <c r="AN18" s="1">
        <v>2</v>
      </c>
      <c r="AO18" s="1">
        <v>5.0999999999999996</v>
      </c>
      <c r="AP18" s="1">
        <v>5.5</v>
      </c>
      <c r="AQ18" s="1">
        <v>17.5</v>
      </c>
      <c r="AR18" s="1">
        <v>1</v>
      </c>
      <c r="AS18" s="1">
        <v>5</v>
      </c>
      <c r="AT18" s="1">
        <v>2</v>
      </c>
      <c r="AU18" s="1">
        <v>1</v>
      </c>
      <c r="AV18" s="1">
        <v>0</v>
      </c>
      <c r="AW18" s="1">
        <v>0</v>
      </c>
      <c r="AX18" s="1">
        <v>2</v>
      </c>
      <c r="AY18" s="1">
        <v>1.5</v>
      </c>
      <c r="AZ18" s="1">
        <v>0</v>
      </c>
      <c r="BA18" s="1">
        <v>0.5</v>
      </c>
      <c r="BB18" s="1">
        <v>2</v>
      </c>
      <c r="BC18" s="1">
        <v>10</v>
      </c>
      <c r="BD18" s="1">
        <v>7.5</v>
      </c>
      <c r="BE18" s="1">
        <v>4</v>
      </c>
      <c r="BF18" s="1">
        <v>0</v>
      </c>
      <c r="BG18" s="1">
        <v>2</v>
      </c>
      <c r="BH18" s="1">
        <v>2</v>
      </c>
      <c r="BI18" s="1">
        <v>1.52</v>
      </c>
      <c r="BJ18" s="1">
        <v>20.5</v>
      </c>
      <c r="BK18" s="1">
        <v>15</v>
      </c>
      <c r="BL18" s="1">
        <v>73</v>
      </c>
      <c r="BM18" s="1">
        <v>14.5</v>
      </c>
      <c r="BN18" s="1">
        <v>10.5</v>
      </c>
      <c r="BO18" s="1">
        <v>72</v>
      </c>
      <c r="BP18" s="1">
        <v>11</v>
      </c>
      <c r="BQ18" s="1">
        <v>7.5</v>
      </c>
      <c r="BR18" s="1">
        <v>68</v>
      </c>
      <c r="BS18" s="1">
        <v>0</v>
      </c>
      <c r="BT18" s="1">
        <v>0</v>
      </c>
      <c r="BU18" s="1">
        <v>2</v>
      </c>
      <c r="BV18" s="1">
        <v>0</v>
      </c>
      <c r="BW18" s="1">
        <v>1</v>
      </c>
      <c r="BX18" s="1">
        <v>0</v>
      </c>
      <c r="BY18" s="1">
        <v>33.5</v>
      </c>
      <c r="BZ18" s="1">
        <v>5</v>
      </c>
      <c r="CA18" s="1">
        <v>1.5</v>
      </c>
      <c r="CB18" s="1">
        <v>1.5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3.9965605999999987</v>
      </c>
      <c r="CL18" s="1">
        <v>2</v>
      </c>
    </row>
    <row r="19" spans="1:90" x14ac:dyDescent="0.25">
      <c r="A19" s="1" t="s">
        <v>107</v>
      </c>
      <c r="B19" s="1">
        <v>6.5</v>
      </c>
      <c r="C19" s="1">
        <v>3</v>
      </c>
      <c r="D19" s="1">
        <v>81</v>
      </c>
      <c r="E19" s="1">
        <v>0.54</v>
      </c>
      <c r="F19" s="1">
        <v>0.8</v>
      </c>
      <c r="G19" s="1">
        <v>0.8</v>
      </c>
      <c r="H19" s="1">
        <v>4</v>
      </c>
      <c r="I19" s="1">
        <v>3.67</v>
      </c>
      <c r="J19" s="1">
        <v>0.67</v>
      </c>
      <c r="K19" s="1">
        <v>3.33</v>
      </c>
      <c r="L19" s="1">
        <v>0.33</v>
      </c>
      <c r="M19" s="1">
        <v>1.33</v>
      </c>
      <c r="N19" s="1">
        <v>0.67</v>
      </c>
      <c r="O19" s="1">
        <v>0.4</v>
      </c>
      <c r="P19" s="1">
        <v>0.66</v>
      </c>
      <c r="Q19" s="1">
        <v>0.67</v>
      </c>
      <c r="R19" s="1">
        <v>0.67</v>
      </c>
      <c r="S19" s="1">
        <v>0</v>
      </c>
      <c r="T19" s="1">
        <v>0</v>
      </c>
      <c r="U19" s="1">
        <v>13.33</v>
      </c>
      <c r="V19" s="1">
        <v>8</v>
      </c>
      <c r="W19" s="1">
        <v>60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2</v>
      </c>
      <c r="AD19" s="1">
        <v>0</v>
      </c>
      <c r="AE19" s="1">
        <v>0.17</v>
      </c>
      <c r="AF19" s="1">
        <v>0.67</v>
      </c>
      <c r="AG19" s="1">
        <v>0</v>
      </c>
      <c r="AH19" s="1">
        <v>0.33</v>
      </c>
      <c r="AI19" s="1">
        <v>0</v>
      </c>
      <c r="AJ19" s="1">
        <v>0.33</v>
      </c>
      <c r="AK19" s="1">
        <v>46.67</v>
      </c>
      <c r="AL19" s="1">
        <v>23.83</v>
      </c>
      <c r="AM19" s="1">
        <v>33.200000000000003</v>
      </c>
      <c r="AN19" s="1">
        <v>3.1</v>
      </c>
      <c r="AO19" s="1">
        <v>6</v>
      </c>
      <c r="AP19" s="1">
        <v>0.67</v>
      </c>
      <c r="AQ19" s="1">
        <v>22.67</v>
      </c>
      <c r="AR19" s="1">
        <v>1</v>
      </c>
      <c r="AS19" s="1">
        <v>7.33</v>
      </c>
      <c r="AT19" s="1">
        <v>1.67</v>
      </c>
      <c r="AU19" s="1">
        <v>0.67</v>
      </c>
      <c r="AV19" s="1">
        <v>0.67</v>
      </c>
      <c r="AW19" s="1">
        <v>100</v>
      </c>
      <c r="AX19" s="1">
        <v>3.67</v>
      </c>
      <c r="AY19" s="1">
        <v>0.33</v>
      </c>
      <c r="AZ19" s="1">
        <v>0</v>
      </c>
      <c r="BA19" s="1">
        <v>0</v>
      </c>
      <c r="BB19" s="1">
        <v>0.33</v>
      </c>
      <c r="BC19" s="1">
        <v>13</v>
      </c>
      <c r="BD19" s="1">
        <v>8.67</v>
      </c>
      <c r="BE19" s="1">
        <v>4.67</v>
      </c>
      <c r="BF19" s="1">
        <v>0.67</v>
      </c>
      <c r="BG19" s="1">
        <v>2.67</v>
      </c>
      <c r="BH19" s="1">
        <v>2.33</v>
      </c>
      <c r="BI19" s="1">
        <v>1.63</v>
      </c>
      <c r="BJ19" s="1">
        <v>27.67</v>
      </c>
      <c r="BK19" s="1">
        <v>19.670000000000002</v>
      </c>
      <c r="BL19" s="1">
        <v>71</v>
      </c>
      <c r="BM19" s="1">
        <v>21.33</v>
      </c>
      <c r="BN19" s="1">
        <v>15</v>
      </c>
      <c r="BO19" s="1">
        <v>70</v>
      </c>
      <c r="BP19" s="1">
        <v>13.33</v>
      </c>
      <c r="BQ19" s="1">
        <v>8</v>
      </c>
      <c r="BR19" s="1">
        <v>60</v>
      </c>
      <c r="BS19" s="1">
        <v>0</v>
      </c>
      <c r="BT19" s="1">
        <v>0</v>
      </c>
      <c r="BU19" s="1">
        <v>3</v>
      </c>
      <c r="BV19" s="1">
        <v>0</v>
      </c>
      <c r="BW19" s="1">
        <v>1</v>
      </c>
      <c r="BX19" s="1">
        <v>1</v>
      </c>
      <c r="BY19" s="1">
        <v>44</v>
      </c>
      <c r="BZ19" s="1">
        <v>7.67</v>
      </c>
      <c r="CA19" s="1">
        <v>3.33</v>
      </c>
      <c r="CB19" s="1">
        <v>3.33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0.33</v>
      </c>
      <c r="CJ19" s="1">
        <v>0.33</v>
      </c>
      <c r="CK19" s="1">
        <f t="shared" si="0"/>
        <v>4.2437795000000005</v>
      </c>
      <c r="CL19" s="1">
        <v>2</v>
      </c>
    </row>
    <row r="20" spans="1:90" x14ac:dyDescent="0.25">
      <c r="A20" s="1" t="s">
        <v>89</v>
      </c>
      <c r="B20" s="1">
        <v>6.2</v>
      </c>
      <c r="C20" s="1">
        <v>2</v>
      </c>
      <c r="D20" s="1">
        <v>67.5</v>
      </c>
      <c r="E20" s="1">
        <v>0.45</v>
      </c>
      <c r="F20" s="1">
        <v>1</v>
      </c>
      <c r="G20" s="1">
        <v>0.5</v>
      </c>
      <c r="H20" s="1">
        <v>1</v>
      </c>
      <c r="I20" s="1">
        <v>1.5</v>
      </c>
      <c r="J20" s="1">
        <v>1.5</v>
      </c>
      <c r="K20" s="1">
        <v>1.5</v>
      </c>
      <c r="L20" s="1">
        <v>0</v>
      </c>
      <c r="M20" s="1">
        <v>0.5</v>
      </c>
      <c r="N20" s="1">
        <v>0</v>
      </c>
      <c r="O20" s="1">
        <v>0.4</v>
      </c>
      <c r="P20" s="1">
        <v>0.4</v>
      </c>
      <c r="Q20" s="1">
        <v>0.5</v>
      </c>
      <c r="R20" s="1">
        <v>0.5</v>
      </c>
      <c r="S20" s="1">
        <v>0</v>
      </c>
      <c r="T20" s="1">
        <v>0</v>
      </c>
      <c r="U20" s="1">
        <v>6.5</v>
      </c>
      <c r="V20" s="1">
        <v>4.5</v>
      </c>
      <c r="W20" s="1">
        <v>69</v>
      </c>
      <c r="X20" s="1">
        <v>2</v>
      </c>
      <c r="Y20" s="1">
        <v>0.5</v>
      </c>
      <c r="Z20" s="1">
        <v>25</v>
      </c>
      <c r="AA20" s="1">
        <v>0</v>
      </c>
      <c r="AB20" s="1">
        <v>0</v>
      </c>
      <c r="AC20" s="1">
        <v>0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32.5</v>
      </c>
      <c r="AL20" s="1">
        <v>3.9</v>
      </c>
      <c r="AM20" s="1">
        <v>23.4</v>
      </c>
      <c r="AN20" s="1">
        <v>1.8</v>
      </c>
      <c r="AO20" s="1">
        <v>4.5999999999999996</v>
      </c>
      <c r="AP20" s="1">
        <v>1.5</v>
      </c>
      <c r="AQ20" s="1">
        <v>13.5</v>
      </c>
      <c r="AR20" s="1">
        <v>0.5</v>
      </c>
      <c r="AS20" s="1">
        <v>4</v>
      </c>
      <c r="AT20" s="1">
        <v>2</v>
      </c>
      <c r="AU20" s="1">
        <v>1</v>
      </c>
      <c r="AV20" s="1">
        <v>1</v>
      </c>
      <c r="AW20" s="1">
        <v>100</v>
      </c>
      <c r="AX20" s="1">
        <v>2.5</v>
      </c>
      <c r="AY20" s="1">
        <v>0</v>
      </c>
      <c r="AZ20" s="1">
        <v>0</v>
      </c>
      <c r="BA20" s="1">
        <v>0</v>
      </c>
      <c r="BB20" s="1">
        <v>0</v>
      </c>
      <c r="BC20" s="1">
        <v>17</v>
      </c>
      <c r="BD20" s="1">
        <v>11</v>
      </c>
      <c r="BE20" s="1">
        <v>7.5</v>
      </c>
      <c r="BF20" s="1">
        <v>0.5</v>
      </c>
      <c r="BG20" s="1">
        <v>3.5</v>
      </c>
      <c r="BH20" s="1">
        <v>3.5</v>
      </c>
      <c r="BI20" s="1">
        <v>2.57</v>
      </c>
      <c r="BJ20" s="1">
        <v>13.5</v>
      </c>
      <c r="BK20" s="1">
        <v>8</v>
      </c>
      <c r="BL20" s="1">
        <v>59</v>
      </c>
      <c r="BM20" s="1">
        <v>12.5</v>
      </c>
      <c r="BN20" s="1">
        <v>7</v>
      </c>
      <c r="BO20" s="1">
        <v>56</v>
      </c>
      <c r="BP20" s="1">
        <v>6.5</v>
      </c>
      <c r="BQ20" s="1">
        <v>4.5</v>
      </c>
      <c r="BR20" s="1">
        <v>69</v>
      </c>
      <c r="BS20" s="1">
        <v>0</v>
      </c>
      <c r="BT20" s="1">
        <v>0</v>
      </c>
      <c r="BU20" s="1">
        <v>2</v>
      </c>
      <c r="BV20" s="1">
        <v>0</v>
      </c>
      <c r="BW20" s="1">
        <v>1</v>
      </c>
      <c r="BX20" s="1">
        <v>1</v>
      </c>
      <c r="BY20" s="1">
        <v>33</v>
      </c>
      <c r="BZ20" s="1">
        <v>5</v>
      </c>
      <c r="CA20" s="1">
        <v>1</v>
      </c>
      <c r="CB20" s="1">
        <v>1</v>
      </c>
      <c r="CC20" s="1">
        <v>0.5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3.2980181999999978</v>
      </c>
      <c r="CL20" s="1">
        <v>2</v>
      </c>
    </row>
    <row r="21" spans="1:90" x14ac:dyDescent="0.25">
      <c r="A21" s="1" t="s">
        <v>93</v>
      </c>
      <c r="B21" s="1">
        <v>8.4</v>
      </c>
      <c r="C21" s="1">
        <v>3</v>
      </c>
      <c r="D21" s="1">
        <v>75</v>
      </c>
      <c r="E21" s="1">
        <v>0.23</v>
      </c>
      <c r="F21" s="1">
        <v>0.25</v>
      </c>
      <c r="G21" s="1">
        <v>0.3</v>
      </c>
      <c r="H21" s="1">
        <v>1</v>
      </c>
      <c r="I21" s="1">
        <v>2.33</v>
      </c>
      <c r="J21" s="1">
        <v>0.67</v>
      </c>
      <c r="K21" s="1">
        <v>1.67</v>
      </c>
      <c r="L21" s="1">
        <v>0.67</v>
      </c>
      <c r="M21" s="1">
        <v>0.67</v>
      </c>
      <c r="N21" s="1">
        <v>0</v>
      </c>
      <c r="O21" s="1">
        <v>0.28000000000000003</v>
      </c>
      <c r="P21" s="1">
        <v>0.28000000000000003</v>
      </c>
      <c r="Q21" s="1">
        <v>0.33</v>
      </c>
      <c r="R21" s="1">
        <v>0.33</v>
      </c>
      <c r="S21" s="1">
        <v>0</v>
      </c>
      <c r="T21" s="1">
        <v>0</v>
      </c>
      <c r="U21" s="1">
        <v>7.67</v>
      </c>
      <c r="V21" s="1">
        <v>4.67</v>
      </c>
      <c r="W21" s="1">
        <v>61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0.33</v>
      </c>
      <c r="AD21" s="1">
        <v>0</v>
      </c>
      <c r="AE21" s="1">
        <v>0.02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29.67</v>
      </c>
      <c r="AL21" s="1">
        <v>5.6</v>
      </c>
      <c r="AM21" s="1">
        <v>11.87</v>
      </c>
      <c r="AN21" s="1">
        <v>1.2</v>
      </c>
      <c r="AO21" s="1">
        <v>3.7</v>
      </c>
      <c r="AP21" s="1">
        <v>3</v>
      </c>
      <c r="AQ21" s="1">
        <v>11</v>
      </c>
      <c r="AR21" s="1">
        <v>0</v>
      </c>
      <c r="AS21" s="1">
        <v>3</v>
      </c>
      <c r="AT21" s="1">
        <v>0.67</v>
      </c>
      <c r="AU21" s="1">
        <v>0.33</v>
      </c>
      <c r="AV21" s="1">
        <v>0.33</v>
      </c>
      <c r="AW21" s="1">
        <v>100</v>
      </c>
      <c r="AX21" s="1">
        <v>1.67</v>
      </c>
      <c r="AY21" s="1">
        <v>0.67</v>
      </c>
      <c r="AZ21" s="1">
        <v>0</v>
      </c>
      <c r="BA21" s="1">
        <v>0</v>
      </c>
      <c r="BB21" s="1">
        <v>0.67</v>
      </c>
      <c r="BC21" s="1">
        <v>14</v>
      </c>
      <c r="BD21" s="1">
        <v>7.33</v>
      </c>
      <c r="BE21" s="1">
        <v>5.67</v>
      </c>
      <c r="BF21" s="1">
        <v>1</v>
      </c>
      <c r="BG21" s="1">
        <v>3</v>
      </c>
      <c r="BH21" s="1">
        <v>1</v>
      </c>
      <c r="BI21" s="1">
        <v>1.22</v>
      </c>
      <c r="BJ21" s="1">
        <v>21</v>
      </c>
      <c r="BK21" s="1">
        <v>16</v>
      </c>
      <c r="BL21" s="1">
        <v>76</v>
      </c>
      <c r="BM21" s="1">
        <v>11</v>
      </c>
      <c r="BN21" s="1">
        <v>7.33</v>
      </c>
      <c r="BO21" s="1">
        <v>67</v>
      </c>
      <c r="BP21" s="1">
        <v>7.67</v>
      </c>
      <c r="BQ21" s="1">
        <v>4.67</v>
      </c>
      <c r="BR21" s="1">
        <v>61</v>
      </c>
      <c r="BS21" s="1">
        <v>0</v>
      </c>
      <c r="BT21" s="1">
        <v>0</v>
      </c>
      <c r="BU21" s="1">
        <v>2</v>
      </c>
      <c r="BV21" s="1">
        <v>1</v>
      </c>
      <c r="BW21" s="1">
        <v>0</v>
      </c>
      <c r="BX21" s="1">
        <v>1</v>
      </c>
      <c r="BY21" s="1">
        <v>31.33</v>
      </c>
      <c r="BZ21" s="1">
        <v>3.33</v>
      </c>
      <c r="CA21" s="1">
        <v>0.67</v>
      </c>
      <c r="CB21" s="1">
        <v>1.33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4.132650700000001</v>
      </c>
      <c r="CL21" s="1">
        <v>2</v>
      </c>
    </row>
    <row r="22" spans="1:90" x14ac:dyDescent="0.25">
      <c r="A22" s="1" t="s">
        <v>94</v>
      </c>
      <c r="B22" s="1">
        <v>7.9</v>
      </c>
      <c r="C22" s="1">
        <v>1</v>
      </c>
      <c r="D22" s="1">
        <v>90</v>
      </c>
      <c r="E22" s="1">
        <v>0.5</v>
      </c>
      <c r="F22" s="1">
        <v>0</v>
      </c>
      <c r="G22" s="1">
        <v>0.9</v>
      </c>
      <c r="H22" s="1">
        <v>0</v>
      </c>
      <c r="I22" s="1">
        <v>4</v>
      </c>
      <c r="J22" s="1">
        <v>1</v>
      </c>
      <c r="K22" s="1">
        <v>4</v>
      </c>
      <c r="L22" s="1">
        <v>0</v>
      </c>
      <c r="M22" s="1">
        <v>1</v>
      </c>
      <c r="N22" s="1">
        <v>2</v>
      </c>
      <c r="O22" s="1">
        <v>0.04</v>
      </c>
      <c r="P22" s="1">
        <v>0.8</v>
      </c>
      <c r="Q22" s="1">
        <v>0</v>
      </c>
      <c r="R22" s="1">
        <v>0</v>
      </c>
      <c r="S22" s="1">
        <v>0</v>
      </c>
      <c r="T22" s="1">
        <v>0</v>
      </c>
      <c r="U22" s="1">
        <v>7</v>
      </c>
      <c r="V22" s="1">
        <v>3</v>
      </c>
      <c r="W22" s="1">
        <v>43</v>
      </c>
      <c r="X22" s="1">
        <v>0</v>
      </c>
      <c r="Y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47</v>
      </c>
      <c r="AL22" s="1">
        <v>2.8</v>
      </c>
      <c r="AM22" s="1">
        <v>1.4</v>
      </c>
      <c r="AN22" s="1">
        <v>3.5</v>
      </c>
      <c r="AO22" s="1">
        <v>6.5</v>
      </c>
      <c r="AP22" s="1">
        <v>-6</v>
      </c>
      <c r="AQ22" s="1">
        <v>-6</v>
      </c>
      <c r="AR22" s="1">
        <v>0</v>
      </c>
      <c r="AS22" s="1">
        <v>0</v>
      </c>
      <c r="AT22" s="1">
        <v>3</v>
      </c>
      <c r="AU22" s="1">
        <v>0</v>
      </c>
      <c r="AV22" s="1">
        <v>0</v>
      </c>
      <c r="AX22" s="1">
        <v>1</v>
      </c>
      <c r="AY22" s="1">
        <v>1</v>
      </c>
      <c r="AZ22" s="1">
        <v>0</v>
      </c>
      <c r="BA22" s="1">
        <v>0</v>
      </c>
      <c r="BB22" s="1">
        <v>1</v>
      </c>
      <c r="BC22" s="1">
        <v>12</v>
      </c>
      <c r="BD22" s="1">
        <v>4</v>
      </c>
      <c r="BE22" s="1">
        <v>5</v>
      </c>
      <c r="BF22" s="1">
        <v>0</v>
      </c>
      <c r="BG22" s="1">
        <v>2</v>
      </c>
      <c r="BH22" s="1">
        <v>2</v>
      </c>
      <c r="BI22" s="1">
        <v>1.52</v>
      </c>
      <c r="BJ22" s="1">
        <v>15</v>
      </c>
      <c r="BK22" s="1">
        <v>7</v>
      </c>
      <c r="BL22" s="1">
        <v>47</v>
      </c>
      <c r="BM22" s="1">
        <v>10</v>
      </c>
      <c r="BN22" s="1">
        <v>3</v>
      </c>
      <c r="BO22" s="1">
        <v>30</v>
      </c>
      <c r="BP22" s="1">
        <v>7</v>
      </c>
      <c r="BQ22" s="1">
        <v>3</v>
      </c>
      <c r="BR22" s="1">
        <v>43</v>
      </c>
      <c r="BS22" s="1">
        <v>0</v>
      </c>
      <c r="BT22" s="1">
        <v>0</v>
      </c>
      <c r="BU22" s="1">
        <v>1</v>
      </c>
      <c r="BV22" s="1">
        <v>0</v>
      </c>
      <c r="BW22" s="1">
        <v>0</v>
      </c>
      <c r="BX22" s="1">
        <v>0</v>
      </c>
      <c r="BY22" s="1">
        <v>27</v>
      </c>
      <c r="BZ22" s="1">
        <v>6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1</v>
      </c>
      <c r="CJ22" s="1">
        <v>0</v>
      </c>
      <c r="CK22" s="1">
        <f t="shared" si="0"/>
        <v>7.3628199999999144E-2</v>
      </c>
      <c r="CL22" s="1">
        <v>2</v>
      </c>
    </row>
    <row r="23" spans="1:90" x14ac:dyDescent="0.25">
      <c r="A23" s="1" t="s">
        <v>95</v>
      </c>
      <c r="B23" s="1">
        <v>5.2</v>
      </c>
      <c r="C23" s="1">
        <v>3</v>
      </c>
      <c r="D23" s="1">
        <v>59.33</v>
      </c>
      <c r="E23" s="1">
        <v>0.14000000000000001</v>
      </c>
      <c r="F23" s="1">
        <v>0.25</v>
      </c>
      <c r="G23" s="1">
        <v>0.2</v>
      </c>
      <c r="H23" s="1">
        <v>2</v>
      </c>
      <c r="I23" s="1">
        <v>1</v>
      </c>
      <c r="J23" s="1">
        <v>0.33</v>
      </c>
      <c r="K23" s="1">
        <v>1</v>
      </c>
      <c r="L23" s="1">
        <v>0</v>
      </c>
      <c r="M23" s="1">
        <v>0.33</v>
      </c>
      <c r="N23" s="1">
        <v>0</v>
      </c>
      <c r="O23" s="1">
        <v>0.15</v>
      </c>
      <c r="P23" s="1">
        <v>0.15</v>
      </c>
      <c r="Q23" s="1">
        <v>0.33</v>
      </c>
      <c r="R23" s="1">
        <v>0.33</v>
      </c>
      <c r="S23" s="1">
        <v>0</v>
      </c>
      <c r="T23" s="1">
        <v>0</v>
      </c>
      <c r="U23" s="1">
        <v>4</v>
      </c>
      <c r="V23" s="1">
        <v>2</v>
      </c>
      <c r="W23" s="1">
        <v>50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0.02</v>
      </c>
      <c r="AF23" s="1">
        <v>0.33</v>
      </c>
      <c r="AG23" s="1">
        <v>0</v>
      </c>
      <c r="AH23" s="1">
        <v>0.33</v>
      </c>
      <c r="AI23" s="1">
        <v>0</v>
      </c>
      <c r="AJ23" s="1">
        <v>0</v>
      </c>
      <c r="AK23" s="1">
        <v>16.329999999999998</v>
      </c>
      <c r="AL23" s="1">
        <v>0.56999999999999995</v>
      </c>
      <c r="AM23" s="1">
        <v>12.4</v>
      </c>
      <c r="AN23" s="1">
        <v>0.7</v>
      </c>
      <c r="AO23" s="1">
        <v>2.9</v>
      </c>
      <c r="AP23" s="1">
        <v>2.67</v>
      </c>
      <c r="AQ23" s="1">
        <v>13.67</v>
      </c>
      <c r="AR23" s="1">
        <v>0.67</v>
      </c>
      <c r="AS23" s="1">
        <v>4.33</v>
      </c>
      <c r="AT23" s="1">
        <v>1</v>
      </c>
      <c r="AU23" s="1">
        <v>0</v>
      </c>
      <c r="AV23" s="1">
        <v>0</v>
      </c>
      <c r="AX23" s="1">
        <v>2</v>
      </c>
      <c r="AY23" s="1">
        <v>0.33</v>
      </c>
      <c r="AZ23" s="1">
        <v>0</v>
      </c>
      <c r="BA23" s="1">
        <v>0</v>
      </c>
      <c r="BB23" s="1">
        <v>0.33</v>
      </c>
      <c r="BC23" s="1">
        <v>12.33</v>
      </c>
      <c r="BD23" s="1">
        <v>8</v>
      </c>
      <c r="BE23" s="1">
        <v>6.67</v>
      </c>
      <c r="BF23" s="1">
        <v>0.33</v>
      </c>
      <c r="BG23" s="1">
        <v>2.67</v>
      </c>
      <c r="BH23" s="1">
        <v>2.33</v>
      </c>
      <c r="BI23" s="1">
        <v>1.93</v>
      </c>
      <c r="BJ23" s="1">
        <v>7.67</v>
      </c>
      <c r="BK23" s="1">
        <v>4.33</v>
      </c>
      <c r="BL23" s="1">
        <v>56</v>
      </c>
      <c r="BM23" s="1">
        <v>7</v>
      </c>
      <c r="BN23" s="1">
        <v>4</v>
      </c>
      <c r="BO23" s="1">
        <v>57</v>
      </c>
      <c r="BP23" s="1">
        <v>4</v>
      </c>
      <c r="BQ23" s="1">
        <v>2</v>
      </c>
      <c r="BR23" s="1">
        <v>50</v>
      </c>
      <c r="BS23" s="1">
        <v>0</v>
      </c>
      <c r="BT23" s="1">
        <v>0</v>
      </c>
      <c r="BU23" s="1">
        <v>2</v>
      </c>
      <c r="BV23" s="1">
        <v>1</v>
      </c>
      <c r="BW23" s="1">
        <v>2</v>
      </c>
      <c r="BX23" s="1">
        <v>2.67</v>
      </c>
      <c r="BY23" s="1">
        <v>22</v>
      </c>
      <c r="BZ23" s="1">
        <v>2.67</v>
      </c>
      <c r="CA23" s="1">
        <v>0.67</v>
      </c>
      <c r="CB23" s="1">
        <v>0.67</v>
      </c>
      <c r="CC23" s="1">
        <v>0.33</v>
      </c>
      <c r="CD23" s="1">
        <v>0.33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4.8953167000000031</v>
      </c>
      <c r="CL23" s="1">
        <v>2</v>
      </c>
    </row>
    <row r="24" spans="1:90" x14ac:dyDescent="0.25">
      <c r="A24" s="1" t="s">
        <v>62</v>
      </c>
      <c r="B24" s="1">
        <v>5.9</v>
      </c>
      <c r="C24" s="1">
        <v>2</v>
      </c>
      <c r="D24" s="1">
        <v>27.5</v>
      </c>
      <c r="E24" s="1">
        <v>0.17</v>
      </c>
      <c r="F24" s="1">
        <v>0.33</v>
      </c>
      <c r="G24" s="1">
        <v>0.2</v>
      </c>
      <c r="H24" s="1">
        <v>1</v>
      </c>
      <c r="I24" s="1">
        <v>1</v>
      </c>
      <c r="J24" s="1">
        <v>1</v>
      </c>
      <c r="K24" s="1">
        <v>0.5</v>
      </c>
      <c r="L24" s="1">
        <v>0.5</v>
      </c>
      <c r="M24" s="1">
        <v>0</v>
      </c>
      <c r="N24" s="1">
        <v>0.5</v>
      </c>
      <c r="O24" s="1">
        <v>0.14000000000000001</v>
      </c>
      <c r="P24" s="1">
        <v>0.14000000000000001</v>
      </c>
      <c r="Q24" s="1">
        <v>0.5</v>
      </c>
      <c r="R24" s="1">
        <v>0.5</v>
      </c>
      <c r="S24" s="1">
        <v>0</v>
      </c>
      <c r="T24" s="1">
        <v>0.5</v>
      </c>
      <c r="U24" s="1">
        <v>5</v>
      </c>
      <c r="V24" s="1">
        <v>4.5</v>
      </c>
      <c r="W24" s="1">
        <v>90</v>
      </c>
      <c r="X24" s="1">
        <v>0</v>
      </c>
      <c r="Y24" s="1">
        <v>0</v>
      </c>
      <c r="AA24" s="1">
        <v>0</v>
      </c>
      <c r="AB24" s="1">
        <v>0</v>
      </c>
      <c r="AC24" s="1">
        <v>0.5</v>
      </c>
      <c r="AD24" s="1">
        <v>0</v>
      </c>
      <c r="AE24" s="1">
        <v>0.04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13</v>
      </c>
      <c r="AL24" s="1">
        <v>6.75</v>
      </c>
      <c r="AM24" s="1">
        <v>22.1</v>
      </c>
      <c r="AN24" s="1">
        <v>0.7</v>
      </c>
      <c r="AO24" s="1">
        <v>2.2000000000000002</v>
      </c>
      <c r="AP24" s="1">
        <v>1.5</v>
      </c>
      <c r="AQ24" s="1">
        <v>13.5</v>
      </c>
      <c r="AR24" s="1">
        <v>0.5</v>
      </c>
      <c r="AS24" s="1">
        <v>3.5</v>
      </c>
      <c r="AT24" s="1">
        <v>0</v>
      </c>
      <c r="AU24" s="1">
        <v>0.5</v>
      </c>
      <c r="AV24" s="1">
        <v>0</v>
      </c>
      <c r="AW24" s="1">
        <v>0</v>
      </c>
      <c r="AX24" s="1">
        <v>1</v>
      </c>
      <c r="AY24" s="1">
        <v>1</v>
      </c>
      <c r="AZ24" s="1">
        <v>0</v>
      </c>
      <c r="BA24" s="1">
        <v>0</v>
      </c>
      <c r="BB24" s="1">
        <v>1</v>
      </c>
      <c r="BC24" s="1">
        <v>13.5</v>
      </c>
      <c r="BD24" s="1">
        <v>10.5</v>
      </c>
      <c r="BE24" s="1">
        <v>5.5</v>
      </c>
      <c r="BF24" s="1">
        <v>0.5</v>
      </c>
      <c r="BG24" s="1">
        <v>3.5</v>
      </c>
      <c r="BH24" s="1">
        <v>0.5</v>
      </c>
      <c r="BI24" s="1">
        <v>1.06</v>
      </c>
      <c r="BJ24" s="1">
        <v>7.5</v>
      </c>
      <c r="BK24" s="1">
        <v>7</v>
      </c>
      <c r="BL24" s="1">
        <v>93</v>
      </c>
      <c r="BM24" s="1">
        <v>6</v>
      </c>
      <c r="BN24" s="1">
        <v>5.5</v>
      </c>
      <c r="BO24" s="1">
        <v>92</v>
      </c>
      <c r="BP24" s="1">
        <v>5</v>
      </c>
      <c r="BQ24" s="1">
        <v>4.5</v>
      </c>
      <c r="BR24" s="1">
        <v>90</v>
      </c>
      <c r="BS24" s="1">
        <v>0</v>
      </c>
      <c r="BT24" s="1">
        <v>0</v>
      </c>
      <c r="BU24" s="1">
        <v>0</v>
      </c>
      <c r="BV24" s="1">
        <v>2</v>
      </c>
      <c r="BW24" s="1">
        <v>0</v>
      </c>
      <c r="BX24" s="1">
        <v>0.5</v>
      </c>
      <c r="BY24" s="1">
        <v>15.5</v>
      </c>
      <c r="BZ24" s="1">
        <v>1</v>
      </c>
      <c r="CA24" s="1">
        <v>0</v>
      </c>
      <c r="CB24" s="1">
        <v>0.5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4.0677669999999999</v>
      </c>
      <c r="CL24" s="1">
        <v>1.5</v>
      </c>
    </row>
    <row r="25" spans="1:90" x14ac:dyDescent="0.25">
      <c r="A25" s="1" t="s">
        <v>104</v>
      </c>
      <c r="B25" s="1">
        <v>6</v>
      </c>
      <c r="C25" s="1">
        <v>1</v>
      </c>
      <c r="D25" s="1">
        <v>14</v>
      </c>
      <c r="E25" s="1">
        <v>0.08</v>
      </c>
      <c r="F25" s="1">
        <v>0</v>
      </c>
      <c r="G25" s="1">
        <v>0.1</v>
      </c>
      <c r="H25" s="1">
        <v>0</v>
      </c>
      <c r="I25" s="1">
        <v>2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0.05</v>
      </c>
      <c r="P25" s="1">
        <v>0.05</v>
      </c>
      <c r="Q25" s="1">
        <v>0</v>
      </c>
      <c r="R25" s="1">
        <v>0</v>
      </c>
      <c r="S25" s="1">
        <v>0</v>
      </c>
      <c r="T25" s="1">
        <v>0</v>
      </c>
      <c r="U25" s="1">
        <v>5</v>
      </c>
      <c r="V25" s="1">
        <v>5</v>
      </c>
      <c r="W25" s="1">
        <v>100</v>
      </c>
      <c r="X25" s="1">
        <v>0</v>
      </c>
      <c r="Y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0.09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26</v>
      </c>
      <c r="AL25" s="1">
        <v>11.1</v>
      </c>
      <c r="AM25" s="1">
        <v>0.4</v>
      </c>
      <c r="AN25" s="1">
        <v>0.5</v>
      </c>
      <c r="AO25" s="1">
        <v>2.2000000000000002</v>
      </c>
      <c r="AP25" s="1">
        <v>3</v>
      </c>
      <c r="AQ25" s="1">
        <v>3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12</v>
      </c>
      <c r="BD25" s="1">
        <v>4</v>
      </c>
      <c r="BE25" s="1">
        <v>5</v>
      </c>
      <c r="BF25" s="1">
        <v>0</v>
      </c>
      <c r="BG25" s="1">
        <v>2</v>
      </c>
      <c r="BH25" s="1">
        <v>2</v>
      </c>
      <c r="BI25" s="1">
        <v>1.52</v>
      </c>
      <c r="BJ25" s="1">
        <v>6</v>
      </c>
      <c r="BK25" s="1">
        <v>5</v>
      </c>
      <c r="BL25" s="1">
        <v>83</v>
      </c>
      <c r="BM25" s="1">
        <v>6</v>
      </c>
      <c r="BN25" s="1">
        <v>5</v>
      </c>
      <c r="BO25" s="1">
        <v>83</v>
      </c>
      <c r="BP25" s="1">
        <v>5</v>
      </c>
      <c r="BQ25" s="1">
        <v>5</v>
      </c>
      <c r="BR25" s="1">
        <v>100</v>
      </c>
      <c r="BS25" s="1">
        <v>0</v>
      </c>
      <c r="BT25" s="1">
        <v>0</v>
      </c>
      <c r="BU25" s="1">
        <v>0</v>
      </c>
      <c r="BV25" s="1">
        <v>1</v>
      </c>
      <c r="BW25" s="1">
        <v>0</v>
      </c>
      <c r="BX25" s="1">
        <v>0</v>
      </c>
      <c r="BY25" s="1">
        <v>13</v>
      </c>
      <c r="BZ25" s="1">
        <v>4</v>
      </c>
      <c r="CA25" s="1">
        <v>1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2.623726</v>
      </c>
      <c r="CL25" s="1">
        <v>1</v>
      </c>
    </row>
    <row r="26" spans="1:90" x14ac:dyDescent="0.25">
      <c r="A26" s="1" t="s">
        <v>72</v>
      </c>
      <c r="B26" s="1">
        <v>5.8</v>
      </c>
      <c r="C26" s="1">
        <v>2</v>
      </c>
      <c r="D26" s="1">
        <v>90</v>
      </c>
      <c r="E26" s="1">
        <v>0.19</v>
      </c>
      <c r="F26" s="1">
        <v>0</v>
      </c>
      <c r="G26" s="1">
        <v>0.1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0.01</v>
      </c>
      <c r="P26" s="1">
        <v>0.01</v>
      </c>
      <c r="Q26" s="1">
        <v>0</v>
      </c>
      <c r="R26" s="1">
        <v>0</v>
      </c>
      <c r="S26" s="1">
        <v>0</v>
      </c>
      <c r="T26" s="1">
        <v>0</v>
      </c>
      <c r="U26" s="1">
        <v>6</v>
      </c>
      <c r="V26" s="1">
        <v>5</v>
      </c>
      <c r="W26" s="1">
        <v>83</v>
      </c>
      <c r="X26" s="1">
        <v>0.5</v>
      </c>
      <c r="Y26" s="1">
        <v>0.5</v>
      </c>
      <c r="Z26" s="1">
        <v>100</v>
      </c>
      <c r="AA26" s="1">
        <v>0</v>
      </c>
      <c r="AB26" s="1">
        <v>0</v>
      </c>
      <c r="AC26" s="1">
        <v>1.5</v>
      </c>
      <c r="AD26" s="1">
        <v>0</v>
      </c>
      <c r="AE26" s="1">
        <v>0.06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4</v>
      </c>
      <c r="AL26" s="1">
        <v>20.350000000000001</v>
      </c>
      <c r="AM26" s="1">
        <v>4.5999999999999996</v>
      </c>
      <c r="AN26" s="1">
        <v>0.2</v>
      </c>
      <c r="AO26" s="1">
        <v>3.2</v>
      </c>
      <c r="AP26" s="1">
        <v>3</v>
      </c>
      <c r="AQ26" s="1">
        <v>3</v>
      </c>
      <c r="AR26" s="1">
        <v>0</v>
      </c>
      <c r="AS26" s="1">
        <v>2</v>
      </c>
      <c r="AT26" s="1">
        <v>3.5</v>
      </c>
      <c r="AU26" s="1">
        <v>0.5</v>
      </c>
      <c r="AV26" s="1">
        <v>0</v>
      </c>
      <c r="AW26" s="1">
        <v>0</v>
      </c>
      <c r="AX26" s="1">
        <v>2.5</v>
      </c>
      <c r="AY26" s="1">
        <v>0.5</v>
      </c>
      <c r="AZ26" s="1">
        <v>0</v>
      </c>
      <c r="BA26" s="1">
        <v>0</v>
      </c>
      <c r="BB26" s="1">
        <v>0.5</v>
      </c>
      <c r="BC26" s="1">
        <v>14.5</v>
      </c>
      <c r="BD26" s="1">
        <v>10</v>
      </c>
      <c r="BE26" s="1">
        <v>5.5</v>
      </c>
      <c r="BF26" s="1">
        <v>0.5</v>
      </c>
      <c r="BG26" s="1">
        <v>1.5</v>
      </c>
      <c r="BH26" s="1">
        <v>4</v>
      </c>
      <c r="BI26" s="1">
        <v>2.36</v>
      </c>
      <c r="BJ26" s="1">
        <v>15</v>
      </c>
      <c r="BK26" s="1">
        <v>13</v>
      </c>
      <c r="BL26" s="1">
        <v>87</v>
      </c>
      <c r="BM26" s="1">
        <v>8</v>
      </c>
      <c r="BN26" s="1">
        <v>6.5</v>
      </c>
      <c r="BO26" s="1">
        <v>81</v>
      </c>
      <c r="BP26" s="1">
        <v>6</v>
      </c>
      <c r="BQ26" s="1">
        <v>5</v>
      </c>
      <c r="BR26" s="1">
        <v>83</v>
      </c>
      <c r="BS26" s="1">
        <v>0</v>
      </c>
      <c r="BT26" s="1">
        <v>0</v>
      </c>
      <c r="BU26" s="1">
        <v>2</v>
      </c>
      <c r="BV26" s="1">
        <v>0</v>
      </c>
      <c r="BW26" s="1">
        <v>0</v>
      </c>
      <c r="BX26" s="1">
        <v>0.5</v>
      </c>
      <c r="BY26" s="1">
        <v>23</v>
      </c>
      <c r="BZ26" s="1">
        <v>2</v>
      </c>
      <c r="CA26" s="1">
        <v>1</v>
      </c>
      <c r="CB26" s="1">
        <v>0.5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3.476010499999997</v>
      </c>
      <c r="CL26" s="1">
        <v>1</v>
      </c>
    </row>
    <row r="27" spans="1:90" x14ac:dyDescent="0.25">
      <c r="A27" s="1" t="s">
        <v>74</v>
      </c>
      <c r="B27" s="1">
        <v>5.2</v>
      </c>
      <c r="C27" s="1">
        <v>3</v>
      </c>
      <c r="D27" s="1">
        <v>46</v>
      </c>
      <c r="E27" s="1">
        <v>0.21</v>
      </c>
      <c r="F27" s="1">
        <v>0.2</v>
      </c>
      <c r="G27" s="1">
        <v>0.3</v>
      </c>
      <c r="H27" s="1">
        <v>1</v>
      </c>
      <c r="I27" s="1">
        <v>2.33</v>
      </c>
      <c r="J27" s="1">
        <v>1.33</v>
      </c>
      <c r="K27" s="1">
        <v>2.33</v>
      </c>
      <c r="L27" s="1">
        <v>0</v>
      </c>
      <c r="M27" s="1">
        <v>0.33</v>
      </c>
      <c r="N27" s="1">
        <v>1</v>
      </c>
      <c r="O27" s="1">
        <v>0.28000000000000003</v>
      </c>
      <c r="P27" s="1">
        <v>0.28000000000000003</v>
      </c>
      <c r="Q27" s="1">
        <v>0.33</v>
      </c>
      <c r="R27" s="1">
        <v>0.33</v>
      </c>
      <c r="S27" s="1">
        <v>0</v>
      </c>
      <c r="T27" s="1">
        <v>0</v>
      </c>
      <c r="U27" s="1">
        <v>4.33</v>
      </c>
      <c r="V27" s="1">
        <v>2.67</v>
      </c>
      <c r="W27" s="1">
        <v>62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0.33</v>
      </c>
      <c r="AD27" s="1">
        <v>0</v>
      </c>
      <c r="AE27" s="1">
        <v>0.03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34.67</v>
      </c>
      <c r="AL27" s="1">
        <v>6.3</v>
      </c>
      <c r="AM27" s="1">
        <v>14.8</v>
      </c>
      <c r="AN27" s="1">
        <v>1.2</v>
      </c>
      <c r="AO27" s="1">
        <v>3.4</v>
      </c>
      <c r="AP27" s="1">
        <v>1.33</v>
      </c>
      <c r="AQ27" s="1">
        <v>9.33</v>
      </c>
      <c r="AR27" s="1">
        <v>0</v>
      </c>
      <c r="AS27" s="1">
        <v>2.67</v>
      </c>
      <c r="AT27" s="1">
        <v>0.33</v>
      </c>
      <c r="AU27" s="1">
        <v>0</v>
      </c>
      <c r="AV27" s="1">
        <v>0</v>
      </c>
      <c r="AX27" s="1">
        <v>1</v>
      </c>
      <c r="AY27" s="1">
        <v>1.33</v>
      </c>
      <c r="AZ27" s="1">
        <v>0</v>
      </c>
      <c r="BA27" s="1">
        <v>0.33</v>
      </c>
      <c r="BB27" s="1">
        <v>1.67</v>
      </c>
      <c r="BC27" s="1">
        <v>13</v>
      </c>
      <c r="BD27" s="1">
        <v>8.67</v>
      </c>
      <c r="BE27" s="1">
        <v>4.67</v>
      </c>
      <c r="BF27" s="1">
        <v>0.67</v>
      </c>
      <c r="BG27" s="1">
        <v>2.67</v>
      </c>
      <c r="BH27" s="1">
        <v>2.33</v>
      </c>
      <c r="BI27" s="1">
        <v>1.63</v>
      </c>
      <c r="BJ27" s="1">
        <v>11</v>
      </c>
      <c r="BK27" s="1">
        <v>7.67</v>
      </c>
      <c r="BL27" s="1">
        <v>70</v>
      </c>
      <c r="BM27" s="1">
        <v>7.33</v>
      </c>
      <c r="BN27" s="1">
        <v>5</v>
      </c>
      <c r="BO27" s="1">
        <v>68</v>
      </c>
      <c r="BP27" s="1">
        <v>4.33</v>
      </c>
      <c r="BQ27" s="1">
        <v>2.67</v>
      </c>
      <c r="BR27" s="1">
        <v>62</v>
      </c>
      <c r="BS27" s="1">
        <v>0</v>
      </c>
      <c r="BT27" s="1">
        <v>0</v>
      </c>
      <c r="BU27" s="1">
        <v>1</v>
      </c>
      <c r="BV27" s="1">
        <v>2</v>
      </c>
      <c r="BW27" s="1">
        <v>1</v>
      </c>
      <c r="BX27" s="1">
        <v>0</v>
      </c>
      <c r="BY27" s="1">
        <v>20</v>
      </c>
      <c r="BZ27" s="1">
        <v>3.67</v>
      </c>
      <c r="CA27" s="1">
        <v>0.33</v>
      </c>
      <c r="CB27" s="1">
        <v>0.33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3.9965513000000019</v>
      </c>
      <c r="CL27" s="1">
        <v>1</v>
      </c>
    </row>
    <row r="28" spans="1:90" x14ac:dyDescent="0.25">
      <c r="A28" s="1" t="s">
        <v>82</v>
      </c>
      <c r="B28" s="1">
        <v>8.5</v>
      </c>
      <c r="C28" s="1">
        <v>2</v>
      </c>
      <c r="D28" s="1">
        <v>76.5</v>
      </c>
      <c r="E28" s="1">
        <v>0.16</v>
      </c>
      <c r="F28" s="1">
        <v>0</v>
      </c>
      <c r="G28" s="1">
        <v>0.2</v>
      </c>
      <c r="H28" s="1">
        <v>0</v>
      </c>
      <c r="I28" s="1">
        <v>2</v>
      </c>
      <c r="J28" s="1">
        <v>0.5</v>
      </c>
      <c r="K28" s="1">
        <v>1.5</v>
      </c>
      <c r="L28" s="1">
        <v>0.5</v>
      </c>
      <c r="M28" s="1">
        <v>0</v>
      </c>
      <c r="N28" s="1">
        <v>0.5</v>
      </c>
      <c r="O28" s="1">
        <v>0.14000000000000001</v>
      </c>
      <c r="P28" s="1">
        <v>0.14000000000000001</v>
      </c>
      <c r="Q28" s="1">
        <v>0</v>
      </c>
      <c r="R28" s="1">
        <v>0</v>
      </c>
      <c r="S28" s="1">
        <v>0</v>
      </c>
      <c r="T28" s="1">
        <v>0</v>
      </c>
      <c r="U28" s="1">
        <v>16</v>
      </c>
      <c r="V28" s="1">
        <v>12</v>
      </c>
      <c r="W28" s="1">
        <v>75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0.5</v>
      </c>
      <c r="AK28" s="1">
        <v>35.5</v>
      </c>
      <c r="AL28" s="1">
        <v>9.25</v>
      </c>
      <c r="AM28" s="1">
        <v>6</v>
      </c>
      <c r="AN28" s="1">
        <v>0.8</v>
      </c>
      <c r="AO28" s="1">
        <v>3.5</v>
      </c>
      <c r="AP28" s="1">
        <v>8.5</v>
      </c>
      <c r="AQ28" s="1">
        <v>8.5</v>
      </c>
      <c r="AR28" s="1">
        <v>0</v>
      </c>
      <c r="AS28" s="1">
        <v>2</v>
      </c>
      <c r="AT28" s="1">
        <v>0.5</v>
      </c>
      <c r="AU28" s="1">
        <v>0.5</v>
      </c>
      <c r="AV28" s="1">
        <v>0.5</v>
      </c>
      <c r="AW28" s="1">
        <v>100</v>
      </c>
      <c r="AX28" s="1">
        <v>3.5</v>
      </c>
      <c r="AY28" s="1">
        <v>0.5</v>
      </c>
      <c r="AZ28" s="1">
        <v>0</v>
      </c>
      <c r="BA28" s="1">
        <v>0.5</v>
      </c>
      <c r="BB28" s="1">
        <v>1</v>
      </c>
      <c r="BC28" s="1">
        <v>6.5</v>
      </c>
      <c r="BD28" s="1">
        <v>4</v>
      </c>
      <c r="BE28" s="1">
        <v>2</v>
      </c>
      <c r="BF28" s="1">
        <v>0</v>
      </c>
      <c r="BG28" s="1">
        <v>0</v>
      </c>
      <c r="BH28" s="1">
        <v>0.5</v>
      </c>
      <c r="BI28" s="1">
        <v>0.56999999999999995</v>
      </c>
      <c r="BJ28" s="1">
        <v>29.5</v>
      </c>
      <c r="BK28" s="1">
        <v>24</v>
      </c>
      <c r="BL28" s="1">
        <v>81</v>
      </c>
      <c r="BM28" s="1">
        <v>23</v>
      </c>
      <c r="BN28" s="1">
        <v>18</v>
      </c>
      <c r="BO28" s="1">
        <v>78</v>
      </c>
      <c r="BP28" s="1">
        <v>16</v>
      </c>
      <c r="BQ28" s="1">
        <v>12</v>
      </c>
      <c r="BR28" s="1">
        <v>75</v>
      </c>
      <c r="BS28" s="1">
        <v>0</v>
      </c>
      <c r="BT28" s="1">
        <v>0</v>
      </c>
      <c r="BU28" s="1">
        <v>2</v>
      </c>
      <c r="BV28" s="1">
        <v>0</v>
      </c>
      <c r="BW28" s="1">
        <v>1</v>
      </c>
      <c r="BX28" s="1">
        <v>3</v>
      </c>
      <c r="BY28" s="1">
        <v>47.5</v>
      </c>
      <c r="BZ28" s="1">
        <v>7.5</v>
      </c>
      <c r="CA28" s="1">
        <v>1.5</v>
      </c>
      <c r="CB28" s="1">
        <v>1.5</v>
      </c>
      <c r="CC28" s="1">
        <v>0.5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6.1188073000000038</v>
      </c>
      <c r="CL28" s="1">
        <v>1</v>
      </c>
    </row>
    <row r="29" spans="1:90" x14ac:dyDescent="0.25">
      <c r="A29" s="1" t="s">
        <v>88</v>
      </c>
      <c r="B29" s="1">
        <v>5.6</v>
      </c>
      <c r="C29" s="1">
        <v>1</v>
      </c>
      <c r="D29" s="1">
        <v>9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0.1</v>
      </c>
      <c r="AM29" s="1">
        <v>0.2</v>
      </c>
      <c r="AN29" s="1">
        <v>0</v>
      </c>
      <c r="AO29" s="1">
        <v>1.3</v>
      </c>
      <c r="AP29" s="1">
        <v>2</v>
      </c>
      <c r="AQ29" s="1">
        <v>2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1</v>
      </c>
      <c r="BB29" s="1">
        <v>1</v>
      </c>
      <c r="BC29" s="1">
        <v>9</v>
      </c>
      <c r="BD29" s="1">
        <v>4</v>
      </c>
      <c r="BE29" s="1">
        <v>2</v>
      </c>
      <c r="BF29" s="1">
        <v>0</v>
      </c>
      <c r="BG29" s="1">
        <v>0</v>
      </c>
      <c r="BH29" s="1">
        <v>1</v>
      </c>
      <c r="BI29" s="1">
        <v>0.73</v>
      </c>
      <c r="BJ29" s="1">
        <v>2</v>
      </c>
      <c r="BK29" s="1">
        <v>2</v>
      </c>
      <c r="BL29" s="1">
        <v>100</v>
      </c>
      <c r="BM29" s="1">
        <v>2</v>
      </c>
      <c r="BN29" s="1">
        <v>2</v>
      </c>
      <c r="BO29" s="1">
        <v>100</v>
      </c>
      <c r="BP29" s="1">
        <v>0</v>
      </c>
      <c r="BQ29" s="1">
        <v>0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0</v>
      </c>
      <c r="BY29" s="1">
        <v>6</v>
      </c>
      <c r="BZ29" s="1">
        <v>0</v>
      </c>
      <c r="CA29" s="1">
        <v>0</v>
      </c>
      <c r="CB29" s="1">
        <v>0</v>
      </c>
      <c r="CC29" s="1">
        <v>2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2.1789993000000001</v>
      </c>
      <c r="CL29" s="1">
        <v>1</v>
      </c>
    </row>
    <row r="30" spans="1:90" x14ac:dyDescent="0.25">
      <c r="A30" s="1" t="s">
        <v>91</v>
      </c>
      <c r="B30" s="1">
        <v>5</v>
      </c>
      <c r="C30" s="1">
        <v>2</v>
      </c>
      <c r="D30" s="1">
        <v>23</v>
      </c>
      <c r="E30" s="1">
        <v>0</v>
      </c>
      <c r="F30" s="1">
        <v>0</v>
      </c>
      <c r="G30" s="1">
        <v>0</v>
      </c>
      <c r="H30" s="1">
        <v>0</v>
      </c>
      <c r="I30" s="1">
        <v>0.5</v>
      </c>
      <c r="J30" s="1">
        <v>0</v>
      </c>
      <c r="K30" s="1">
        <v>0</v>
      </c>
      <c r="L30" s="1">
        <v>0.5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6</v>
      </c>
      <c r="V30" s="1">
        <v>3.5</v>
      </c>
      <c r="W30" s="1">
        <v>58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0.5</v>
      </c>
      <c r="AL30" s="1">
        <v>1.1499999999999999</v>
      </c>
      <c r="AM30" s="1">
        <v>0</v>
      </c>
      <c r="AN30" s="1">
        <v>0</v>
      </c>
      <c r="AO30" s="1">
        <v>2</v>
      </c>
      <c r="AP30" s="1">
        <v>4</v>
      </c>
      <c r="AQ30" s="1">
        <v>4</v>
      </c>
      <c r="AR30" s="1">
        <v>0</v>
      </c>
      <c r="AS30" s="1">
        <v>1</v>
      </c>
      <c r="AT30" s="1">
        <v>1</v>
      </c>
      <c r="AU30" s="1">
        <v>0.5</v>
      </c>
      <c r="AV30" s="1">
        <v>0.5</v>
      </c>
      <c r="AW30" s="1">
        <v>100</v>
      </c>
      <c r="AX30" s="1">
        <v>1.5</v>
      </c>
      <c r="AY30" s="1">
        <v>0</v>
      </c>
      <c r="AZ30" s="1">
        <v>0</v>
      </c>
      <c r="BA30" s="1">
        <v>0</v>
      </c>
      <c r="BB30" s="1">
        <v>0</v>
      </c>
      <c r="BC30" s="1">
        <v>17</v>
      </c>
      <c r="BD30" s="1">
        <v>11</v>
      </c>
      <c r="BE30" s="1">
        <v>7.5</v>
      </c>
      <c r="BF30" s="1">
        <v>0.5</v>
      </c>
      <c r="BG30" s="1">
        <v>3.5</v>
      </c>
      <c r="BH30" s="1">
        <v>3.5</v>
      </c>
      <c r="BI30" s="1">
        <v>2.57</v>
      </c>
      <c r="BJ30" s="1">
        <v>10</v>
      </c>
      <c r="BK30" s="1">
        <v>5.5</v>
      </c>
      <c r="BL30" s="1">
        <v>55</v>
      </c>
      <c r="BM30" s="1">
        <v>8.5</v>
      </c>
      <c r="BN30" s="1">
        <v>4.5</v>
      </c>
      <c r="BO30" s="1">
        <v>53</v>
      </c>
      <c r="BP30" s="1">
        <v>6</v>
      </c>
      <c r="BQ30" s="1">
        <v>3.5</v>
      </c>
      <c r="BR30" s="1">
        <v>58</v>
      </c>
      <c r="BS30" s="1">
        <v>0</v>
      </c>
      <c r="BT30" s="1">
        <v>0</v>
      </c>
      <c r="BU30" s="1">
        <v>1</v>
      </c>
      <c r="BV30" s="1">
        <v>1</v>
      </c>
      <c r="BW30" s="1">
        <v>1</v>
      </c>
      <c r="BX30" s="1">
        <v>0</v>
      </c>
      <c r="BY30" s="1">
        <v>13.5</v>
      </c>
      <c r="BZ30" s="1">
        <v>0</v>
      </c>
      <c r="CA30" s="1">
        <v>0.5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3.8881057000000001</v>
      </c>
      <c r="CL30" s="1">
        <v>1</v>
      </c>
    </row>
    <row r="31" spans="1:90" x14ac:dyDescent="0.25">
      <c r="A31" s="1" t="s">
        <v>96</v>
      </c>
      <c r="B31" s="1">
        <v>6.1</v>
      </c>
      <c r="C31" s="1">
        <v>2</v>
      </c>
      <c r="D31" s="1">
        <v>38.5</v>
      </c>
      <c r="E31" s="1">
        <v>0.12</v>
      </c>
      <c r="F31" s="1">
        <v>0</v>
      </c>
      <c r="G31" s="1">
        <v>0.3</v>
      </c>
      <c r="H31" s="1">
        <v>0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0.5</v>
      </c>
      <c r="O31" s="1">
        <v>0.19</v>
      </c>
      <c r="P31" s="1">
        <v>0.19</v>
      </c>
      <c r="Q31" s="1">
        <v>0</v>
      </c>
      <c r="R31" s="1">
        <v>0</v>
      </c>
      <c r="S31" s="1">
        <v>0</v>
      </c>
      <c r="T31" s="1">
        <v>0</v>
      </c>
      <c r="U31" s="1">
        <v>4</v>
      </c>
      <c r="V31" s="1">
        <v>4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7.0000000000000007E-2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32</v>
      </c>
      <c r="AL31" s="1">
        <v>2.2000000000000002</v>
      </c>
      <c r="AM31" s="1">
        <v>1.9</v>
      </c>
      <c r="AN31" s="1">
        <v>1</v>
      </c>
      <c r="AO31" s="1">
        <v>3.2</v>
      </c>
      <c r="AP31" s="1">
        <v>1</v>
      </c>
      <c r="AQ31" s="1">
        <v>1</v>
      </c>
      <c r="AR31" s="1">
        <v>0</v>
      </c>
      <c r="AS31" s="1">
        <v>1.5</v>
      </c>
      <c r="AT31" s="1">
        <v>1.5</v>
      </c>
      <c r="AU31" s="1">
        <v>0</v>
      </c>
      <c r="AV31" s="1">
        <v>0</v>
      </c>
      <c r="AX31" s="1">
        <v>0.5</v>
      </c>
      <c r="AY31" s="1">
        <v>0</v>
      </c>
      <c r="AZ31" s="1">
        <v>0</v>
      </c>
      <c r="BA31" s="1">
        <v>0</v>
      </c>
      <c r="BB31" s="1">
        <v>0</v>
      </c>
      <c r="BC31" s="1">
        <v>11</v>
      </c>
      <c r="BD31" s="1">
        <v>7.5</v>
      </c>
      <c r="BE31" s="1">
        <v>4</v>
      </c>
      <c r="BF31" s="1">
        <v>1</v>
      </c>
      <c r="BG31" s="1">
        <v>2</v>
      </c>
      <c r="BH31" s="1">
        <v>1.5</v>
      </c>
      <c r="BI31" s="1">
        <v>1.39</v>
      </c>
      <c r="BJ31" s="1">
        <v>10</v>
      </c>
      <c r="BK31" s="1">
        <v>9</v>
      </c>
      <c r="BL31" s="1">
        <v>90</v>
      </c>
      <c r="BM31" s="1">
        <v>7</v>
      </c>
      <c r="BN31" s="1">
        <v>6</v>
      </c>
      <c r="BO31" s="1">
        <v>86</v>
      </c>
      <c r="BP31" s="1">
        <v>4</v>
      </c>
      <c r="BQ31" s="1">
        <v>4</v>
      </c>
      <c r="BR31" s="1">
        <v>100</v>
      </c>
      <c r="BS31" s="1">
        <v>0</v>
      </c>
      <c r="BT31" s="1">
        <v>0</v>
      </c>
      <c r="BU31" s="1">
        <v>1</v>
      </c>
      <c r="BV31" s="1">
        <v>1</v>
      </c>
      <c r="BW31" s="1">
        <v>1</v>
      </c>
      <c r="BX31" s="1">
        <v>0.5</v>
      </c>
      <c r="BY31" s="1">
        <v>18.5</v>
      </c>
      <c r="BZ31" s="1">
        <v>4</v>
      </c>
      <c r="CA31" s="1">
        <v>1.5</v>
      </c>
      <c r="CB31" s="1">
        <v>0.5</v>
      </c>
      <c r="CC31" s="1">
        <v>0.5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5.2881761000000012</v>
      </c>
      <c r="CL31" s="1">
        <v>1</v>
      </c>
    </row>
    <row r="32" spans="1:90" x14ac:dyDescent="0.25">
      <c r="A32" s="1" t="s">
        <v>102</v>
      </c>
      <c r="B32" s="1">
        <v>6.8</v>
      </c>
      <c r="C32" s="1">
        <v>2</v>
      </c>
      <c r="D32" s="1">
        <v>17</v>
      </c>
      <c r="E32" s="1">
        <v>0.14000000000000001</v>
      </c>
      <c r="F32" s="1">
        <v>0.14000000000000001</v>
      </c>
      <c r="G32" s="1">
        <v>0.2</v>
      </c>
      <c r="H32" s="1">
        <v>1</v>
      </c>
      <c r="I32" s="1">
        <v>0.5</v>
      </c>
      <c r="J32" s="1">
        <v>0.5</v>
      </c>
      <c r="K32" s="1">
        <v>0.5</v>
      </c>
      <c r="L32" s="1">
        <v>0</v>
      </c>
      <c r="M32" s="1">
        <v>0.5</v>
      </c>
      <c r="N32" s="1">
        <v>0</v>
      </c>
      <c r="O32" s="1">
        <v>0.22</v>
      </c>
      <c r="P32" s="1">
        <v>0.22</v>
      </c>
      <c r="Q32" s="1">
        <v>0.5</v>
      </c>
      <c r="R32" s="1">
        <v>0.5</v>
      </c>
      <c r="S32" s="1">
        <v>0</v>
      </c>
      <c r="T32" s="1">
        <v>0</v>
      </c>
      <c r="U32" s="1">
        <v>3</v>
      </c>
      <c r="V32" s="1">
        <v>1.5</v>
      </c>
      <c r="W32" s="1">
        <v>50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8.5</v>
      </c>
      <c r="AL32" s="1">
        <v>0.95</v>
      </c>
      <c r="AM32" s="1">
        <v>17.100000000000001</v>
      </c>
      <c r="AN32" s="1">
        <v>0.9</v>
      </c>
      <c r="AO32" s="1">
        <v>2.7</v>
      </c>
      <c r="AP32" s="1">
        <v>3</v>
      </c>
      <c r="AQ32" s="1">
        <v>15</v>
      </c>
      <c r="AR32" s="1">
        <v>0</v>
      </c>
      <c r="AS32" s="1">
        <v>3</v>
      </c>
      <c r="AT32" s="1">
        <v>0</v>
      </c>
      <c r="AU32" s="1">
        <v>0</v>
      </c>
      <c r="AV32" s="1">
        <v>0</v>
      </c>
      <c r="AX32" s="1">
        <v>0.5</v>
      </c>
      <c r="AY32" s="1">
        <v>0.5</v>
      </c>
      <c r="AZ32" s="1">
        <v>0</v>
      </c>
      <c r="BA32" s="1">
        <v>0</v>
      </c>
      <c r="BB32" s="1">
        <v>0.5</v>
      </c>
      <c r="BC32" s="1">
        <v>8</v>
      </c>
      <c r="BD32" s="1">
        <v>5</v>
      </c>
      <c r="BE32" s="1">
        <v>4.5</v>
      </c>
      <c r="BF32" s="1">
        <v>0</v>
      </c>
      <c r="BG32" s="1">
        <v>1.5</v>
      </c>
      <c r="BH32" s="1">
        <v>1.5</v>
      </c>
      <c r="BI32" s="1">
        <v>1.24</v>
      </c>
      <c r="BJ32" s="1">
        <v>5.5</v>
      </c>
      <c r="BK32" s="1">
        <v>3.5</v>
      </c>
      <c r="BL32" s="1">
        <v>64</v>
      </c>
      <c r="BM32" s="1">
        <v>4.5</v>
      </c>
      <c r="BN32" s="1">
        <v>2.5</v>
      </c>
      <c r="BO32" s="1">
        <v>56</v>
      </c>
      <c r="BP32" s="1">
        <v>3</v>
      </c>
      <c r="BQ32" s="1">
        <v>1.5</v>
      </c>
      <c r="BR32" s="1">
        <v>50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8.5</v>
      </c>
      <c r="BZ32" s="1">
        <v>0.5</v>
      </c>
      <c r="CA32" s="1">
        <v>0.5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5.5012013999999994</v>
      </c>
      <c r="CL32" s="1">
        <v>1</v>
      </c>
    </row>
    <row r="33" spans="1:90" x14ac:dyDescent="0.25">
      <c r="A33" s="1" t="s">
        <v>103</v>
      </c>
      <c r="B33" s="1">
        <v>5.7</v>
      </c>
      <c r="C33" s="1">
        <v>2</v>
      </c>
      <c r="D33" s="1">
        <v>47.5</v>
      </c>
      <c r="E33" s="1">
        <v>0.11</v>
      </c>
      <c r="F33" s="1">
        <v>0</v>
      </c>
      <c r="G33" s="1">
        <v>0.1</v>
      </c>
      <c r="H33" s="1">
        <v>0</v>
      </c>
      <c r="I33" s="1">
        <v>1.5</v>
      </c>
      <c r="J33" s="1">
        <v>0.5</v>
      </c>
      <c r="K33" s="1">
        <v>1.5</v>
      </c>
      <c r="L33" s="1">
        <v>0</v>
      </c>
      <c r="M33" s="1">
        <v>0</v>
      </c>
      <c r="N33" s="1">
        <v>1</v>
      </c>
      <c r="O33" s="1">
        <v>0.09</v>
      </c>
      <c r="P33" s="1">
        <v>0.09</v>
      </c>
      <c r="Q33" s="1">
        <v>0</v>
      </c>
      <c r="R33" s="1">
        <v>0</v>
      </c>
      <c r="S33" s="1">
        <v>0</v>
      </c>
      <c r="T33" s="1">
        <v>0</v>
      </c>
      <c r="U33" s="1">
        <v>5</v>
      </c>
      <c r="V33" s="1">
        <v>3.5</v>
      </c>
      <c r="W33" s="1">
        <v>70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0.03</v>
      </c>
      <c r="AF33" s="1">
        <v>0</v>
      </c>
      <c r="AG33" s="1">
        <v>0</v>
      </c>
      <c r="AH33" s="1">
        <v>0.5</v>
      </c>
      <c r="AI33" s="1">
        <v>0</v>
      </c>
      <c r="AJ33" s="1">
        <v>0</v>
      </c>
      <c r="AK33" s="1">
        <v>12.5</v>
      </c>
      <c r="AL33" s="1">
        <v>1.45</v>
      </c>
      <c r="AM33" s="1">
        <v>3.2</v>
      </c>
      <c r="AN33" s="1">
        <v>0.4</v>
      </c>
      <c r="AO33" s="1">
        <v>2.4</v>
      </c>
      <c r="AP33" s="1">
        <v>1.5</v>
      </c>
      <c r="AQ33" s="1">
        <v>1.5</v>
      </c>
      <c r="AR33" s="1">
        <v>0</v>
      </c>
      <c r="AS33" s="1">
        <v>1</v>
      </c>
      <c r="AT33" s="1">
        <v>0.5</v>
      </c>
      <c r="AU33" s="1">
        <v>0</v>
      </c>
      <c r="AV33" s="1">
        <v>0</v>
      </c>
      <c r="AX33" s="1">
        <v>2.5</v>
      </c>
      <c r="AY33" s="1">
        <v>1</v>
      </c>
      <c r="AZ33" s="1">
        <v>0</v>
      </c>
      <c r="BA33" s="1">
        <v>0.5</v>
      </c>
      <c r="BB33" s="1">
        <v>1.5</v>
      </c>
      <c r="BC33" s="1">
        <v>13</v>
      </c>
      <c r="BD33" s="1">
        <v>9</v>
      </c>
      <c r="BE33" s="1">
        <v>7.5</v>
      </c>
      <c r="BF33" s="1">
        <v>0.5</v>
      </c>
      <c r="BG33" s="1">
        <v>2.5</v>
      </c>
      <c r="BH33" s="1">
        <v>2.5</v>
      </c>
      <c r="BI33" s="1">
        <v>2.2000000000000002</v>
      </c>
      <c r="BJ33" s="1">
        <v>12.5</v>
      </c>
      <c r="BK33" s="1">
        <v>10.5</v>
      </c>
      <c r="BL33" s="1">
        <v>84</v>
      </c>
      <c r="BM33" s="1">
        <v>8</v>
      </c>
      <c r="BN33" s="1">
        <v>6.5</v>
      </c>
      <c r="BO33" s="1">
        <v>81</v>
      </c>
      <c r="BP33" s="1">
        <v>5</v>
      </c>
      <c r="BQ33" s="1">
        <v>3.5</v>
      </c>
      <c r="BR33" s="1">
        <v>70</v>
      </c>
      <c r="BS33" s="1">
        <v>0</v>
      </c>
      <c r="BT33" s="1">
        <v>0</v>
      </c>
      <c r="BU33" s="1">
        <v>1</v>
      </c>
      <c r="BV33" s="1">
        <v>1</v>
      </c>
      <c r="BW33" s="1">
        <v>1</v>
      </c>
      <c r="BX33" s="1">
        <v>0</v>
      </c>
      <c r="BY33" s="1">
        <v>19.5</v>
      </c>
      <c r="BZ33" s="1">
        <v>1.5</v>
      </c>
      <c r="CA33" s="1">
        <v>1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3.156090100000001</v>
      </c>
      <c r="CL33" s="1">
        <v>1</v>
      </c>
    </row>
  </sheetData>
  <sortState xmlns:xlrd2="http://schemas.microsoft.com/office/spreadsheetml/2017/richdata2" ref="A2:CL33">
    <sortCondition descending="1" ref="CL2:CL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D659-84A8-4475-94A5-2CD544FAB3F7}">
  <dimension ref="A1:CL3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66</v>
      </c>
      <c r="B2" s="1">
        <v>6.6</v>
      </c>
      <c r="C2" s="1">
        <v>3</v>
      </c>
      <c r="D2" s="1">
        <v>90</v>
      </c>
      <c r="E2" s="1">
        <v>0.78</v>
      </c>
      <c r="F2" s="1">
        <v>1</v>
      </c>
      <c r="G2" s="1">
        <v>0.7</v>
      </c>
      <c r="H2" s="1">
        <v>1</v>
      </c>
      <c r="I2" s="1">
        <v>3</v>
      </c>
      <c r="J2" s="1">
        <v>1</v>
      </c>
      <c r="K2" s="1">
        <v>2</v>
      </c>
      <c r="L2" s="1">
        <v>1</v>
      </c>
      <c r="M2" s="1">
        <v>0.33</v>
      </c>
      <c r="N2" s="1">
        <v>0.67</v>
      </c>
      <c r="O2" s="1">
        <v>0.3</v>
      </c>
      <c r="P2" s="1">
        <v>0.3</v>
      </c>
      <c r="Q2" s="1">
        <v>0.33</v>
      </c>
      <c r="R2" s="1">
        <v>0.33</v>
      </c>
      <c r="S2" s="1">
        <v>0</v>
      </c>
      <c r="T2" s="1">
        <v>0</v>
      </c>
      <c r="U2" s="1">
        <v>12.33</v>
      </c>
      <c r="V2" s="1">
        <v>6.67</v>
      </c>
      <c r="W2" s="1">
        <v>54</v>
      </c>
      <c r="X2" s="1">
        <v>0.67</v>
      </c>
      <c r="Y2" s="1">
        <v>0.33</v>
      </c>
      <c r="Z2" s="1">
        <v>49</v>
      </c>
      <c r="AA2" s="1">
        <v>0</v>
      </c>
      <c r="AB2" s="1">
        <v>0</v>
      </c>
      <c r="AC2" s="1">
        <v>1.33</v>
      </c>
      <c r="AD2" s="1">
        <v>0.67</v>
      </c>
      <c r="AE2" s="1">
        <v>0.38</v>
      </c>
      <c r="AF2" s="1">
        <v>0</v>
      </c>
      <c r="AG2" s="1">
        <v>0</v>
      </c>
      <c r="AH2" s="1">
        <v>0.33</v>
      </c>
      <c r="AI2" s="1">
        <v>0</v>
      </c>
      <c r="AJ2" s="1">
        <v>0.33</v>
      </c>
      <c r="AK2" s="1">
        <v>36.33</v>
      </c>
      <c r="AL2" s="1">
        <v>17.77</v>
      </c>
      <c r="AM2" s="1">
        <v>14.53</v>
      </c>
      <c r="AN2" s="1">
        <v>2.2999999999999998</v>
      </c>
      <c r="AO2" s="1">
        <v>4.7</v>
      </c>
      <c r="AP2" s="1">
        <v>6</v>
      </c>
      <c r="AQ2" s="1">
        <v>14</v>
      </c>
      <c r="AR2" s="1">
        <v>0.33</v>
      </c>
      <c r="AS2" s="1">
        <v>3.33</v>
      </c>
      <c r="AT2" s="1">
        <v>0.67</v>
      </c>
      <c r="AU2" s="1">
        <v>0.67</v>
      </c>
      <c r="AV2" s="1">
        <v>0.67</v>
      </c>
      <c r="AW2" s="1">
        <v>100</v>
      </c>
      <c r="AX2" s="1">
        <v>4</v>
      </c>
      <c r="AY2" s="1">
        <v>0.33</v>
      </c>
      <c r="AZ2" s="1">
        <v>0</v>
      </c>
      <c r="BA2" s="1">
        <v>0</v>
      </c>
      <c r="BB2" s="1">
        <v>0.33</v>
      </c>
      <c r="BC2" s="1">
        <v>6</v>
      </c>
      <c r="BD2" s="1">
        <v>4.33</v>
      </c>
      <c r="BE2" s="1">
        <v>3</v>
      </c>
      <c r="BF2" s="1">
        <v>1.33</v>
      </c>
      <c r="BG2" s="1">
        <v>1.67</v>
      </c>
      <c r="BH2" s="1">
        <v>0.33</v>
      </c>
      <c r="BI2" s="1">
        <v>0.63</v>
      </c>
      <c r="BJ2" s="1">
        <v>22</v>
      </c>
      <c r="BK2" s="1">
        <v>13.67</v>
      </c>
      <c r="BL2" s="1">
        <v>62</v>
      </c>
      <c r="BM2" s="1">
        <v>18</v>
      </c>
      <c r="BN2" s="1">
        <v>10</v>
      </c>
      <c r="BO2" s="1">
        <v>56</v>
      </c>
      <c r="BP2" s="1">
        <v>12.33</v>
      </c>
      <c r="BQ2" s="1">
        <v>6.67</v>
      </c>
      <c r="BR2" s="1">
        <v>54</v>
      </c>
      <c r="BS2" s="1">
        <v>0.33</v>
      </c>
      <c r="BT2" s="1">
        <v>0</v>
      </c>
      <c r="BU2" s="1">
        <v>3</v>
      </c>
      <c r="BV2" s="1">
        <v>0</v>
      </c>
      <c r="BW2" s="1">
        <v>0</v>
      </c>
      <c r="BX2" s="1">
        <v>0.67</v>
      </c>
      <c r="BY2" s="1">
        <v>36.33</v>
      </c>
      <c r="BZ2" s="1">
        <v>4.67</v>
      </c>
      <c r="CA2" s="1">
        <v>3.33</v>
      </c>
      <c r="CB2" s="1">
        <v>3</v>
      </c>
      <c r="CC2" s="1">
        <v>0.67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7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6.738370500000002</v>
      </c>
      <c r="CL2" s="1">
        <v>12</v>
      </c>
    </row>
    <row r="3" spans="1:90" x14ac:dyDescent="0.25">
      <c r="A3" s="1" t="s">
        <v>78</v>
      </c>
      <c r="B3" s="1">
        <v>5.9</v>
      </c>
      <c r="C3" s="1">
        <v>3</v>
      </c>
      <c r="D3" s="1">
        <v>47.67</v>
      </c>
      <c r="E3" s="1">
        <v>0.32</v>
      </c>
      <c r="F3" s="1">
        <v>0</v>
      </c>
      <c r="G3" s="1">
        <v>0.1</v>
      </c>
      <c r="H3" s="1">
        <v>0</v>
      </c>
      <c r="I3" s="1">
        <v>0.33</v>
      </c>
      <c r="J3" s="1">
        <v>0.33</v>
      </c>
      <c r="K3" s="1">
        <v>0.33</v>
      </c>
      <c r="L3" s="1">
        <v>0</v>
      </c>
      <c r="M3" s="1">
        <v>0</v>
      </c>
      <c r="N3" s="1">
        <v>0</v>
      </c>
      <c r="O3" s="1">
        <v>0.06</v>
      </c>
      <c r="P3" s="1">
        <v>0.06</v>
      </c>
      <c r="Q3" s="1">
        <v>0</v>
      </c>
      <c r="R3" s="1">
        <v>0</v>
      </c>
      <c r="S3" s="1">
        <v>0</v>
      </c>
      <c r="T3" s="1">
        <v>0</v>
      </c>
      <c r="U3" s="1">
        <v>5.33</v>
      </c>
      <c r="V3" s="1">
        <v>3.33</v>
      </c>
      <c r="W3" s="1">
        <v>62</v>
      </c>
      <c r="X3" s="1">
        <v>0.33</v>
      </c>
      <c r="Y3" s="1">
        <v>0.33</v>
      </c>
      <c r="Z3" s="1">
        <v>100</v>
      </c>
      <c r="AA3" s="1">
        <v>0</v>
      </c>
      <c r="AB3" s="1">
        <v>0</v>
      </c>
      <c r="AC3" s="1">
        <v>1.67</v>
      </c>
      <c r="AD3" s="1">
        <v>0</v>
      </c>
      <c r="AE3" s="1">
        <v>0.08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8.33</v>
      </c>
      <c r="AL3" s="1">
        <v>21.5</v>
      </c>
      <c r="AM3" s="1">
        <v>5.93</v>
      </c>
      <c r="AN3" s="1">
        <v>0.5</v>
      </c>
      <c r="AO3" s="1">
        <v>2.7</v>
      </c>
      <c r="AP3" s="1">
        <v>5.33</v>
      </c>
      <c r="AQ3" s="1">
        <v>5.33</v>
      </c>
      <c r="AR3" s="1">
        <v>0</v>
      </c>
      <c r="AS3" s="1">
        <v>1.33</v>
      </c>
      <c r="AT3" s="1">
        <v>0.33</v>
      </c>
      <c r="AU3" s="1">
        <v>0</v>
      </c>
      <c r="AV3" s="1">
        <v>0</v>
      </c>
      <c r="AX3" s="1">
        <v>1.67</v>
      </c>
      <c r="AY3" s="1">
        <v>0.67</v>
      </c>
      <c r="AZ3" s="1">
        <v>0</v>
      </c>
      <c r="BA3" s="1">
        <v>0.33</v>
      </c>
      <c r="BB3" s="1">
        <v>1</v>
      </c>
      <c r="BC3" s="1">
        <v>14</v>
      </c>
      <c r="BD3" s="1">
        <v>8.67</v>
      </c>
      <c r="BE3" s="1">
        <v>5.33</v>
      </c>
      <c r="BF3" s="1">
        <v>0.67</v>
      </c>
      <c r="BG3" s="1">
        <v>2.67</v>
      </c>
      <c r="BH3" s="1">
        <v>3</v>
      </c>
      <c r="BI3" s="1">
        <v>1.94</v>
      </c>
      <c r="BJ3" s="1">
        <v>11.33</v>
      </c>
      <c r="BK3" s="1">
        <v>8.67</v>
      </c>
      <c r="BL3" s="1">
        <v>77</v>
      </c>
      <c r="BM3" s="1">
        <v>8</v>
      </c>
      <c r="BN3" s="1">
        <v>5.67</v>
      </c>
      <c r="BO3" s="1">
        <v>71</v>
      </c>
      <c r="BP3" s="1">
        <v>5.33</v>
      </c>
      <c r="BQ3" s="1">
        <v>3.33</v>
      </c>
      <c r="BR3" s="1">
        <v>62</v>
      </c>
      <c r="BS3" s="1">
        <v>0</v>
      </c>
      <c r="BT3" s="1">
        <v>0</v>
      </c>
      <c r="BU3" s="1">
        <v>2</v>
      </c>
      <c r="BV3" s="1">
        <v>1</v>
      </c>
      <c r="BW3" s="1">
        <v>2</v>
      </c>
      <c r="BX3" s="1">
        <v>0.33</v>
      </c>
      <c r="BY3" s="1">
        <v>17.670000000000002</v>
      </c>
      <c r="BZ3" s="1">
        <v>1.67</v>
      </c>
      <c r="CA3" s="1">
        <v>0.67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3.6128606000000034</v>
      </c>
      <c r="CL3" s="1">
        <v>10</v>
      </c>
    </row>
    <row r="4" spans="1:90" x14ac:dyDescent="0.25">
      <c r="A4" s="1" t="s">
        <v>62</v>
      </c>
      <c r="B4" s="1">
        <v>5.9</v>
      </c>
      <c r="C4" s="1">
        <v>2</v>
      </c>
      <c r="D4" s="1">
        <v>47.5</v>
      </c>
      <c r="E4" s="1">
        <v>0.19</v>
      </c>
      <c r="F4" s="1">
        <v>0</v>
      </c>
      <c r="G4" s="1">
        <v>0.1</v>
      </c>
      <c r="H4" s="1">
        <v>0</v>
      </c>
      <c r="I4" s="1">
        <v>0.5</v>
      </c>
      <c r="J4" s="1">
        <v>0.5</v>
      </c>
      <c r="K4" s="1">
        <v>0.5</v>
      </c>
      <c r="L4" s="1">
        <v>0</v>
      </c>
      <c r="M4" s="1">
        <v>0</v>
      </c>
      <c r="N4" s="1">
        <v>0</v>
      </c>
      <c r="O4" s="1">
        <v>0.08</v>
      </c>
      <c r="P4" s="1">
        <v>0.08</v>
      </c>
      <c r="Q4" s="1">
        <v>0</v>
      </c>
      <c r="R4" s="1">
        <v>0</v>
      </c>
      <c r="S4" s="1">
        <v>0</v>
      </c>
      <c r="T4" s="1">
        <v>0</v>
      </c>
      <c r="U4" s="1">
        <v>4.5</v>
      </c>
      <c r="V4" s="1">
        <v>2.5</v>
      </c>
      <c r="W4" s="1">
        <v>56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0.02</v>
      </c>
      <c r="AF4" s="1">
        <v>0</v>
      </c>
      <c r="AG4" s="1">
        <v>0</v>
      </c>
      <c r="AH4" s="1">
        <v>0</v>
      </c>
      <c r="AI4" s="1">
        <v>0</v>
      </c>
      <c r="AJ4" s="1">
        <v>0.5</v>
      </c>
      <c r="AK4" s="1">
        <v>9.5</v>
      </c>
      <c r="AL4" s="1">
        <v>1.85</v>
      </c>
      <c r="AM4" s="1">
        <v>3.2</v>
      </c>
      <c r="AN4" s="1">
        <v>0.4</v>
      </c>
      <c r="AO4" s="1">
        <v>2.5</v>
      </c>
      <c r="AP4" s="1">
        <v>2.5</v>
      </c>
      <c r="AQ4" s="1">
        <v>2.5</v>
      </c>
      <c r="AR4" s="1">
        <v>0</v>
      </c>
      <c r="AS4" s="1">
        <v>1.5</v>
      </c>
      <c r="AT4" s="1">
        <v>0</v>
      </c>
      <c r="AU4" s="1">
        <v>0.5</v>
      </c>
      <c r="AV4" s="1">
        <v>0</v>
      </c>
      <c r="AW4" s="1">
        <v>0</v>
      </c>
      <c r="AX4" s="1">
        <v>0.5</v>
      </c>
      <c r="AY4" s="1">
        <v>0.5</v>
      </c>
      <c r="AZ4" s="1">
        <v>0</v>
      </c>
      <c r="BA4" s="1">
        <v>0</v>
      </c>
      <c r="BB4" s="1">
        <v>0.5</v>
      </c>
      <c r="BC4" s="1">
        <v>10.5</v>
      </c>
      <c r="BD4" s="1">
        <v>6.5</v>
      </c>
      <c r="BE4" s="1">
        <v>3</v>
      </c>
      <c r="BF4" s="1">
        <v>0.5</v>
      </c>
      <c r="BG4" s="1">
        <v>0.5</v>
      </c>
      <c r="BH4" s="1">
        <v>1.5</v>
      </c>
      <c r="BI4" s="1">
        <v>1.18</v>
      </c>
      <c r="BJ4" s="1">
        <v>7</v>
      </c>
      <c r="BK4" s="1">
        <v>5</v>
      </c>
      <c r="BL4" s="1">
        <v>71</v>
      </c>
      <c r="BM4" s="1">
        <v>6.5</v>
      </c>
      <c r="BN4" s="1">
        <v>4.5</v>
      </c>
      <c r="BO4" s="1">
        <v>69</v>
      </c>
      <c r="BP4" s="1">
        <v>4.5</v>
      </c>
      <c r="BQ4" s="1">
        <v>2.5</v>
      </c>
      <c r="BR4" s="1">
        <v>56</v>
      </c>
      <c r="BS4" s="1">
        <v>0</v>
      </c>
      <c r="BT4" s="1">
        <v>0</v>
      </c>
      <c r="BU4" s="1">
        <v>1</v>
      </c>
      <c r="BV4" s="1">
        <v>1</v>
      </c>
      <c r="BW4" s="1">
        <v>1</v>
      </c>
      <c r="BX4" s="1">
        <v>0.5</v>
      </c>
      <c r="BY4" s="1">
        <v>14.5</v>
      </c>
      <c r="BZ4" s="1">
        <v>1</v>
      </c>
      <c r="CA4" s="1">
        <v>1.5</v>
      </c>
      <c r="CB4" s="1">
        <v>1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7.1458926999999974</v>
      </c>
      <c r="CL4" s="1">
        <v>9</v>
      </c>
    </row>
    <row r="5" spans="1:90" x14ac:dyDescent="0.25">
      <c r="A5" s="1" t="s">
        <v>65</v>
      </c>
      <c r="B5" s="1">
        <v>10.3</v>
      </c>
      <c r="C5" s="1">
        <v>3</v>
      </c>
      <c r="D5" s="1">
        <v>87</v>
      </c>
      <c r="E5" s="1">
        <v>0.48</v>
      </c>
      <c r="F5" s="1">
        <v>0.67</v>
      </c>
      <c r="G5" s="1">
        <v>0.4</v>
      </c>
      <c r="H5" s="1">
        <v>2</v>
      </c>
      <c r="I5" s="1">
        <v>0.67</v>
      </c>
      <c r="J5" s="1">
        <v>0.67</v>
      </c>
      <c r="K5" s="1">
        <v>0.67</v>
      </c>
      <c r="L5" s="1">
        <v>0</v>
      </c>
      <c r="M5" s="1">
        <v>0.67</v>
      </c>
      <c r="N5" s="1">
        <v>0</v>
      </c>
      <c r="O5" s="1">
        <v>0.3</v>
      </c>
      <c r="P5" s="1">
        <v>0.3</v>
      </c>
      <c r="Q5" s="1">
        <v>0.33</v>
      </c>
      <c r="R5" s="1">
        <v>0.33</v>
      </c>
      <c r="S5" s="1">
        <v>0</v>
      </c>
      <c r="T5" s="1">
        <v>0</v>
      </c>
      <c r="U5" s="1">
        <v>3</v>
      </c>
      <c r="V5" s="1">
        <v>2.33</v>
      </c>
      <c r="W5" s="1">
        <v>78</v>
      </c>
      <c r="X5" s="1">
        <v>0.67</v>
      </c>
      <c r="Y5" s="1">
        <v>0.33</v>
      </c>
      <c r="Z5" s="1">
        <v>49</v>
      </c>
      <c r="AA5" s="1">
        <v>0</v>
      </c>
      <c r="AB5" s="1">
        <v>0</v>
      </c>
      <c r="AC5" s="1">
        <v>0.67</v>
      </c>
      <c r="AD5" s="1">
        <v>0</v>
      </c>
      <c r="AE5" s="1">
        <v>0.06</v>
      </c>
      <c r="AF5" s="1">
        <v>0.33</v>
      </c>
      <c r="AG5" s="1">
        <v>0</v>
      </c>
      <c r="AH5" s="1">
        <v>0</v>
      </c>
      <c r="AI5" s="1">
        <v>0</v>
      </c>
      <c r="AJ5" s="1">
        <v>0</v>
      </c>
      <c r="AK5" s="1">
        <v>15.33</v>
      </c>
      <c r="AL5" s="1">
        <v>9.1</v>
      </c>
      <c r="AM5" s="1">
        <v>23.27</v>
      </c>
      <c r="AN5" s="1">
        <v>1.4</v>
      </c>
      <c r="AO5" s="1">
        <v>4.7</v>
      </c>
      <c r="AP5" s="1">
        <v>6.67</v>
      </c>
      <c r="AQ5" s="1">
        <v>17.670000000000002</v>
      </c>
      <c r="AR5" s="1">
        <v>1</v>
      </c>
      <c r="AS5" s="1">
        <v>5.33</v>
      </c>
      <c r="AT5" s="1">
        <v>1.67</v>
      </c>
      <c r="AU5" s="1">
        <v>0</v>
      </c>
      <c r="AV5" s="1">
        <v>0</v>
      </c>
      <c r="AX5" s="1">
        <v>2</v>
      </c>
      <c r="AY5" s="1">
        <v>1.67</v>
      </c>
      <c r="AZ5" s="1">
        <v>0</v>
      </c>
      <c r="BA5" s="1">
        <v>0</v>
      </c>
      <c r="BB5" s="1">
        <v>1.67</v>
      </c>
      <c r="BC5" s="1">
        <v>19.329999999999998</v>
      </c>
      <c r="BD5" s="1">
        <v>13.67</v>
      </c>
      <c r="BE5" s="1">
        <v>6.33</v>
      </c>
      <c r="BF5" s="1">
        <v>0.67</v>
      </c>
      <c r="BG5" s="1">
        <v>3.67</v>
      </c>
      <c r="BH5" s="1">
        <v>2.67</v>
      </c>
      <c r="BI5" s="1">
        <v>2.15</v>
      </c>
      <c r="BJ5" s="1">
        <v>10.67</v>
      </c>
      <c r="BK5" s="1">
        <v>8.67</v>
      </c>
      <c r="BL5" s="1">
        <v>81</v>
      </c>
      <c r="BM5" s="1">
        <v>6.33</v>
      </c>
      <c r="BN5" s="1">
        <v>4.33</v>
      </c>
      <c r="BO5" s="1">
        <v>68</v>
      </c>
      <c r="BP5" s="1">
        <v>3</v>
      </c>
      <c r="BQ5" s="1">
        <v>2.33</v>
      </c>
      <c r="BR5" s="1">
        <v>78</v>
      </c>
      <c r="BS5" s="1">
        <v>0</v>
      </c>
      <c r="BT5" s="1">
        <v>0</v>
      </c>
      <c r="BU5" s="1">
        <v>3</v>
      </c>
      <c r="BV5" s="1">
        <v>0</v>
      </c>
      <c r="BW5" s="1">
        <v>1</v>
      </c>
      <c r="BX5" s="1">
        <v>1</v>
      </c>
      <c r="BY5" s="1">
        <v>18.329999999999998</v>
      </c>
      <c r="BZ5" s="1">
        <v>2.67</v>
      </c>
      <c r="CA5" s="1">
        <v>0</v>
      </c>
      <c r="CB5" s="1">
        <v>1.33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4.8061676000000029</v>
      </c>
      <c r="CL5" s="1">
        <v>8</v>
      </c>
    </row>
    <row r="6" spans="1:90" x14ac:dyDescent="0.25">
      <c r="A6" s="1" t="s">
        <v>68</v>
      </c>
      <c r="B6" s="1">
        <v>6.7</v>
      </c>
      <c r="C6" s="1">
        <v>3</v>
      </c>
      <c r="D6" s="1">
        <v>90</v>
      </c>
      <c r="E6" s="1">
        <v>0.41</v>
      </c>
      <c r="F6" s="1">
        <v>0.67</v>
      </c>
      <c r="G6" s="1">
        <v>0.4</v>
      </c>
      <c r="H6" s="1">
        <v>2</v>
      </c>
      <c r="I6" s="1">
        <v>2</v>
      </c>
      <c r="J6" s="1">
        <v>0.33</v>
      </c>
      <c r="K6" s="1">
        <v>0.67</v>
      </c>
      <c r="L6" s="1">
        <v>1.33</v>
      </c>
      <c r="M6" s="1">
        <v>0.33</v>
      </c>
      <c r="N6" s="1">
        <v>0</v>
      </c>
      <c r="O6" s="1">
        <v>0.17</v>
      </c>
      <c r="P6" s="1">
        <v>0.17</v>
      </c>
      <c r="Q6" s="1">
        <v>0.33</v>
      </c>
      <c r="R6" s="1">
        <v>0.33</v>
      </c>
      <c r="S6" s="1">
        <v>0</v>
      </c>
      <c r="T6" s="1">
        <v>0</v>
      </c>
      <c r="U6" s="1">
        <v>13.33</v>
      </c>
      <c r="V6" s="1">
        <v>10</v>
      </c>
      <c r="W6" s="1">
        <v>75</v>
      </c>
      <c r="X6" s="1">
        <v>2.33</v>
      </c>
      <c r="Y6" s="1">
        <v>1</v>
      </c>
      <c r="Z6" s="1">
        <v>43</v>
      </c>
      <c r="AA6" s="1">
        <v>0</v>
      </c>
      <c r="AB6" s="1">
        <v>0</v>
      </c>
      <c r="AC6" s="1">
        <v>1.67</v>
      </c>
      <c r="AD6" s="1">
        <v>0.33</v>
      </c>
      <c r="AE6" s="1">
        <v>0.22</v>
      </c>
      <c r="AF6" s="1">
        <v>0.33</v>
      </c>
      <c r="AG6" s="1">
        <v>0</v>
      </c>
      <c r="AH6" s="1">
        <v>0</v>
      </c>
      <c r="AI6" s="1">
        <v>0</v>
      </c>
      <c r="AJ6" s="1">
        <v>0</v>
      </c>
      <c r="AK6" s="1">
        <v>19</v>
      </c>
      <c r="AL6" s="1">
        <v>25.7</v>
      </c>
      <c r="AM6" s="1">
        <v>23.53</v>
      </c>
      <c r="AN6" s="1">
        <v>1.4</v>
      </c>
      <c r="AO6" s="1">
        <v>4.5</v>
      </c>
      <c r="AP6" s="1">
        <v>5</v>
      </c>
      <c r="AQ6" s="1">
        <v>16</v>
      </c>
      <c r="AR6" s="1">
        <v>0.33</v>
      </c>
      <c r="AS6" s="1">
        <v>4.33</v>
      </c>
      <c r="AT6" s="1">
        <v>2.67</v>
      </c>
      <c r="AU6" s="1">
        <v>0</v>
      </c>
      <c r="AV6" s="1">
        <v>0</v>
      </c>
      <c r="AX6" s="1">
        <v>4.33</v>
      </c>
      <c r="AY6" s="1">
        <v>0.33</v>
      </c>
      <c r="AZ6" s="1">
        <v>0</v>
      </c>
      <c r="BA6" s="1">
        <v>0</v>
      </c>
      <c r="BB6" s="1">
        <v>0.33</v>
      </c>
      <c r="BC6" s="1">
        <v>17.670000000000002</v>
      </c>
      <c r="BD6" s="1">
        <v>10</v>
      </c>
      <c r="BE6" s="1">
        <v>5</v>
      </c>
      <c r="BF6" s="1">
        <v>1.33</v>
      </c>
      <c r="BG6" s="1">
        <v>2</v>
      </c>
      <c r="BH6" s="1">
        <v>3.33</v>
      </c>
      <c r="BI6" s="1">
        <v>2.2400000000000002</v>
      </c>
      <c r="BJ6" s="1">
        <v>26</v>
      </c>
      <c r="BK6" s="1">
        <v>21.67</v>
      </c>
      <c r="BL6" s="1">
        <v>83</v>
      </c>
      <c r="BM6" s="1">
        <v>20</v>
      </c>
      <c r="BN6" s="1">
        <v>14.67</v>
      </c>
      <c r="BO6" s="1">
        <v>73</v>
      </c>
      <c r="BP6" s="1">
        <v>13.33</v>
      </c>
      <c r="BQ6" s="1">
        <v>10</v>
      </c>
      <c r="BR6" s="1">
        <v>75</v>
      </c>
      <c r="BS6" s="1">
        <v>0.67</v>
      </c>
      <c r="BT6" s="1">
        <v>0.67</v>
      </c>
      <c r="BU6" s="1">
        <v>3</v>
      </c>
      <c r="BV6" s="1">
        <v>0</v>
      </c>
      <c r="BW6" s="1">
        <v>0</v>
      </c>
      <c r="BX6" s="1">
        <v>3</v>
      </c>
      <c r="BY6" s="1">
        <v>45.33</v>
      </c>
      <c r="BZ6" s="1">
        <v>3.67</v>
      </c>
      <c r="CA6" s="1">
        <v>3</v>
      </c>
      <c r="CB6" s="1">
        <v>4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5.2381475999999996</v>
      </c>
      <c r="CL6" s="1">
        <v>8</v>
      </c>
    </row>
    <row r="7" spans="1:90" x14ac:dyDescent="0.25">
      <c r="A7" s="1" t="s">
        <v>73</v>
      </c>
      <c r="B7" s="1">
        <v>6.5</v>
      </c>
      <c r="C7" s="1">
        <v>3</v>
      </c>
      <c r="D7" s="1">
        <v>75</v>
      </c>
      <c r="E7" s="1">
        <v>0.28000000000000003</v>
      </c>
      <c r="F7" s="1">
        <v>0.33</v>
      </c>
      <c r="G7" s="1">
        <v>0.2</v>
      </c>
      <c r="H7" s="1">
        <v>1</v>
      </c>
      <c r="I7" s="1">
        <v>1.33</v>
      </c>
      <c r="J7" s="1">
        <v>0.33</v>
      </c>
      <c r="K7" s="1">
        <v>1</v>
      </c>
      <c r="L7" s="1">
        <v>0.33</v>
      </c>
      <c r="M7" s="1">
        <v>0.33</v>
      </c>
      <c r="N7" s="1">
        <v>0</v>
      </c>
      <c r="O7" s="1">
        <v>0.17</v>
      </c>
      <c r="P7" s="1">
        <v>0.17</v>
      </c>
      <c r="Q7" s="1">
        <v>0.33</v>
      </c>
      <c r="R7" s="1">
        <v>0.33</v>
      </c>
      <c r="S7" s="1">
        <v>0</v>
      </c>
      <c r="T7" s="1">
        <v>0</v>
      </c>
      <c r="U7" s="1">
        <v>10.67</v>
      </c>
      <c r="V7" s="1">
        <v>8</v>
      </c>
      <c r="W7" s="1">
        <v>75</v>
      </c>
      <c r="X7" s="1">
        <v>0</v>
      </c>
      <c r="Y7" s="1">
        <v>0</v>
      </c>
      <c r="AA7" s="1">
        <v>0.33</v>
      </c>
      <c r="AB7" s="1">
        <v>0</v>
      </c>
      <c r="AC7" s="1">
        <v>1.33</v>
      </c>
      <c r="AD7" s="1">
        <v>0</v>
      </c>
      <c r="AE7" s="1">
        <v>0.08</v>
      </c>
      <c r="AF7" s="1">
        <v>0</v>
      </c>
      <c r="AG7" s="1">
        <v>0</v>
      </c>
      <c r="AH7" s="1">
        <v>0</v>
      </c>
      <c r="AI7" s="1">
        <v>0</v>
      </c>
      <c r="AJ7" s="1">
        <v>0.33</v>
      </c>
      <c r="AK7" s="1">
        <v>14</v>
      </c>
      <c r="AL7" s="1">
        <v>17.170000000000002</v>
      </c>
      <c r="AM7" s="1">
        <v>14.53</v>
      </c>
      <c r="AN7" s="1">
        <v>0.9</v>
      </c>
      <c r="AO7" s="1">
        <v>3.3</v>
      </c>
      <c r="AP7" s="1">
        <v>6.33</v>
      </c>
      <c r="AQ7" s="1">
        <v>14.33</v>
      </c>
      <c r="AR7" s="1">
        <v>0.33</v>
      </c>
      <c r="AS7" s="1">
        <v>3.33</v>
      </c>
      <c r="AT7" s="1">
        <v>0.67</v>
      </c>
      <c r="AU7" s="1">
        <v>0.67</v>
      </c>
      <c r="AV7" s="1">
        <v>0.67</v>
      </c>
      <c r="AW7" s="1">
        <v>100</v>
      </c>
      <c r="AX7" s="1">
        <v>4</v>
      </c>
      <c r="AY7" s="1">
        <v>0</v>
      </c>
      <c r="AZ7" s="1">
        <v>0</v>
      </c>
      <c r="BA7" s="1">
        <v>0.33</v>
      </c>
      <c r="BB7" s="1">
        <v>0.33</v>
      </c>
      <c r="BC7" s="1">
        <v>10.33</v>
      </c>
      <c r="BD7" s="1">
        <v>6.67</v>
      </c>
      <c r="BE7" s="1">
        <v>2.33</v>
      </c>
      <c r="BF7" s="1">
        <v>0.33</v>
      </c>
      <c r="BG7" s="1">
        <v>1.33</v>
      </c>
      <c r="BH7" s="1">
        <v>1</v>
      </c>
      <c r="BI7" s="1">
        <v>0.91</v>
      </c>
      <c r="BJ7" s="1">
        <v>19.670000000000002</v>
      </c>
      <c r="BK7" s="1">
        <v>16.670000000000002</v>
      </c>
      <c r="BL7" s="1">
        <v>85</v>
      </c>
      <c r="BM7" s="1">
        <v>13.67</v>
      </c>
      <c r="BN7" s="1">
        <v>11</v>
      </c>
      <c r="BO7" s="1">
        <v>80</v>
      </c>
      <c r="BP7" s="1">
        <v>10.67</v>
      </c>
      <c r="BQ7" s="1">
        <v>8</v>
      </c>
      <c r="BR7" s="1">
        <v>75</v>
      </c>
      <c r="BS7" s="1">
        <v>0.33</v>
      </c>
      <c r="BT7" s="1">
        <v>0</v>
      </c>
      <c r="BU7" s="1">
        <v>3</v>
      </c>
      <c r="BV7" s="1">
        <v>0</v>
      </c>
      <c r="BW7" s="1">
        <v>1</v>
      </c>
      <c r="BX7" s="1">
        <v>1.33</v>
      </c>
      <c r="BY7" s="1">
        <v>28.67</v>
      </c>
      <c r="BZ7" s="1">
        <v>3.67</v>
      </c>
      <c r="CA7" s="1">
        <v>0.33</v>
      </c>
      <c r="CB7" s="1">
        <v>0.33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5.0815741000000001</v>
      </c>
      <c r="CL7" s="1">
        <v>7</v>
      </c>
    </row>
    <row r="8" spans="1:90" x14ac:dyDescent="0.25">
      <c r="A8" s="1" t="s">
        <v>105</v>
      </c>
      <c r="B8" s="1">
        <v>12.5</v>
      </c>
      <c r="C8" s="1">
        <v>1</v>
      </c>
      <c r="D8" s="1">
        <v>90</v>
      </c>
      <c r="E8" s="1">
        <v>0.43</v>
      </c>
      <c r="F8" s="1">
        <v>0.5</v>
      </c>
      <c r="G8" s="1">
        <v>1.2</v>
      </c>
      <c r="H8" s="1">
        <v>2</v>
      </c>
      <c r="I8" s="1">
        <v>6</v>
      </c>
      <c r="J8" s="1">
        <v>2</v>
      </c>
      <c r="K8" s="1">
        <v>5</v>
      </c>
      <c r="L8" s="1">
        <v>1</v>
      </c>
      <c r="M8" s="1">
        <v>2</v>
      </c>
      <c r="N8" s="1">
        <v>0</v>
      </c>
      <c r="O8" s="1">
        <v>1</v>
      </c>
      <c r="P8" s="1">
        <v>1</v>
      </c>
      <c r="Q8" s="1">
        <v>2</v>
      </c>
      <c r="R8" s="1">
        <v>2</v>
      </c>
      <c r="S8" s="1">
        <v>0</v>
      </c>
      <c r="T8" s="1">
        <v>0</v>
      </c>
      <c r="U8" s="1">
        <v>22</v>
      </c>
      <c r="V8" s="1">
        <v>17</v>
      </c>
      <c r="W8" s="1">
        <v>77</v>
      </c>
      <c r="X8" s="1">
        <v>0</v>
      </c>
      <c r="Y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0.23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90</v>
      </c>
      <c r="AL8" s="1">
        <v>20.6</v>
      </c>
      <c r="AM8" s="1">
        <v>67.2</v>
      </c>
      <c r="AN8" s="1">
        <v>4.7</v>
      </c>
      <c r="AO8" s="1">
        <v>8.3000000000000007</v>
      </c>
      <c r="AP8" s="1">
        <v>9</v>
      </c>
      <c r="AQ8" s="1">
        <v>57</v>
      </c>
      <c r="AR8" s="1">
        <v>3</v>
      </c>
      <c r="AS8" s="1">
        <v>13</v>
      </c>
      <c r="AT8" s="1">
        <v>1</v>
      </c>
      <c r="AU8" s="1">
        <v>0</v>
      </c>
      <c r="AV8" s="1">
        <v>0</v>
      </c>
      <c r="AX8" s="1">
        <v>2</v>
      </c>
      <c r="AY8" s="1">
        <v>0</v>
      </c>
      <c r="AZ8" s="1">
        <v>0</v>
      </c>
      <c r="BA8" s="1">
        <v>0</v>
      </c>
      <c r="BB8" s="1">
        <v>0</v>
      </c>
      <c r="BC8" s="1">
        <v>12</v>
      </c>
      <c r="BD8" s="1">
        <v>5</v>
      </c>
      <c r="BE8" s="1">
        <v>3</v>
      </c>
      <c r="BF8" s="1">
        <v>1</v>
      </c>
      <c r="BG8" s="1">
        <v>1</v>
      </c>
      <c r="BH8" s="1">
        <v>1</v>
      </c>
      <c r="BI8" s="1">
        <v>0.88</v>
      </c>
      <c r="BJ8" s="1">
        <v>45</v>
      </c>
      <c r="BK8" s="1">
        <v>39</v>
      </c>
      <c r="BL8" s="1">
        <v>87</v>
      </c>
      <c r="BM8" s="1">
        <v>38</v>
      </c>
      <c r="BN8" s="1">
        <v>32</v>
      </c>
      <c r="BO8" s="1">
        <v>84</v>
      </c>
      <c r="BP8" s="1">
        <v>22</v>
      </c>
      <c r="BQ8" s="1">
        <v>17</v>
      </c>
      <c r="BR8" s="1">
        <v>77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62</v>
      </c>
      <c r="BZ8" s="1">
        <v>8</v>
      </c>
      <c r="CA8" s="1">
        <v>1</v>
      </c>
      <c r="CB8" s="1">
        <v>4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4.5122921000000034</v>
      </c>
      <c r="CL8" s="1">
        <v>6</v>
      </c>
    </row>
    <row r="9" spans="1:90" x14ac:dyDescent="0.25">
      <c r="A9" s="1" t="s">
        <v>72</v>
      </c>
      <c r="B9" s="1">
        <v>5.8</v>
      </c>
      <c r="C9" s="1">
        <v>3</v>
      </c>
      <c r="D9" s="1">
        <v>80</v>
      </c>
      <c r="E9" s="1">
        <v>0.78</v>
      </c>
      <c r="F9" s="1">
        <v>1</v>
      </c>
      <c r="G9" s="1">
        <v>0.5</v>
      </c>
      <c r="H9" s="1">
        <v>1</v>
      </c>
      <c r="I9" s="1">
        <v>1.67</v>
      </c>
      <c r="J9" s="1">
        <v>0.67</v>
      </c>
      <c r="K9" s="1">
        <v>1.67</v>
      </c>
      <c r="L9" s="1">
        <v>0</v>
      </c>
      <c r="M9" s="1">
        <v>0.67</v>
      </c>
      <c r="N9" s="1">
        <v>0.33</v>
      </c>
      <c r="O9" s="1">
        <v>0.18</v>
      </c>
      <c r="P9" s="1">
        <v>0.44</v>
      </c>
      <c r="Q9" s="1">
        <v>0.33</v>
      </c>
      <c r="R9" s="1">
        <v>0.33</v>
      </c>
      <c r="S9" s="1">
        <v>0</v>
      </c>
      <c r="T9" s="1">
        <v>0</v>
      </c>
      <c r="U9" s="1">
        <v>3.67</v>
      </c>
      <c r="V9" s="1">
        <v>2.67</v>
      </c>
      <c r="W9" s="1">
        <v>73</v>
      </c>
      <c r="X9" s="1">
        <v>0.67</v>
      </c>
      <c r="Y9" s="1">
        <v>0</v>
      </c>
      <c r="Z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0.08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33.33</v>
      </c>
      <c r="AL9" s="1">
        <v>4.13</v>
      </c>
      <c r="AM9" s="1">
        <v>13.27</v>
      </c>
      <c r="AN9" s="1">
        <v>2</v>
      </c>
      <c r="AO9" s="1">
        <v>5.2</v>
      </c>
      <c r="AP9" s="1">
        <v>3.67</v>
      </c>
      <c r="AQ9" s="1">
        <v>11.67</v>
      </c>
      <c r="AR9" s="1">
        <v>0.33</v>
      </c>
      <c r="AS9" s="1">
        <v>3.67</v>
      </c>
      <c r="AT9" s="1">
        <v>2</v>
      </c>
      <c r="AU9" s="1">
        <v>0.67</v>
      </c>
      <c r="AV9" s="1">
        <v>0.33</v>
      </c>
      <c r="AW9" s="1">
        <v>49</v>
      </c>
      <c r="AX9" s="1">
        <v>2</v>
      </c>
      <c r="AY9" s="1">
        <v>0.33</v>
      </c>
      <c r="AZ9" s="1">
        <v>0</v>
      </c>
      <c r="BA9" s="1">
        <v>0.33</v>
      </c>
      <c r="BB9" s="1">
        <v>0.67</v>
      </c>
      <c r="BC9" s="1">
        <v>18.329999999999998</v>
      </c>
      <c r="BD9" s="1">
        <v>11.67</v>
      </c>
      <c r="BE9" s="1">
        <v>4.33</v>
      </c>
      <c r="BF9" s="1">
        <v>0.33</v>
      </c>
      <c r="BG9" s="1">
        <v>1.67</v>
      </c>
      <c r="BH9" s="1">
        <v>2.33</v>
      </c>
      <c r="BI9" s="1">
        <v>1.73</v>
      </c>
      <c r="BJ9" s="1">
        <v>12.33</v>
      </c>
      <c r="BK9" s="1">
        <v>9</v>
      </c>
      <c r="BL9" s="1">
        <v>73</v>
      </c>
      <c r="BM9" s="1">
        <v>7.33</v>
      </c>
      <c r="BN9" s="1">
        <v>4.67</v>
      </c>
      <c r="BO9" s="1">
        <v>64</v>
      </c>
      <c r="BP9" s="1">
        <v>3.67</v>
      </c>
      <c r="BQ9" s="1">
        <v>2.67</v>
      </c>
      <c r="BR9" s="1">
        <v>73</v>
      </c>
      <c r="BS9" s="1">
        <v>0</v>
      </c>
      <c r="BT9" s="1">
        <v>0</v>
      </c>
      <c r="BU9" s="1">
        <v>3</v>
      </c>
      <c r="BV9" s="1">
        <v>0</v>
      </c>
      <c r="BW9" s="1">
        <v>2</v>
      </c>
      <c r="BX9" s="1">
        <v>0</v>
      </c>
      <c r="BY9" s="1">
        <v>21.33</v>
      </c>
      <c r="BZ9" s="1">
        <v>3.67</v>
      </c>
      <c r="CA9" s="1">
        <v>0</v>
      </c>
      <c r="CB9" s="1">
        <v>0.33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0.33</v>
      </c>
      <c r="CJ9" s="1">
        <v>0.33</v>
      </c>
      <c r="CK9" s="1">
        <f t="shared" si="0"/>
        <v>5.6917325000000014</v>
      </c>
      <c r="CL9" s="1">
        <v>6</v>
      </c>
    </row>
    <row r="10" spans="1:90" x14ac:dyDescent="0.25">
      <c r="A10" s="1" t="s">
        <v>89</v>
      </c>
      <c r="B10" s="1">
        <v>6.2</v>
      </c>
      <c r="C10" s="1">
        <v>3</v>
      </c>
      <c r="D10" s="1">
        <v>90</v>
      </c>
      <c r="E10" s="1">
        <v>0.21</v>
      </c>
      <c r="F10" s="1">
        <v>0</v>
      </c>
      <c r="G10" s="1">
        <v>0.1</v>
      </c>
      <c r="H10" s="1">
        <v>0</v>
      </c>
      <c r="I10" s="1">
        <v>1.33</v>
      </c>
      <c r="J10" s="1">
        <v>0</v>
      </c>
      <c r="K10" s="1">
        <v>0.67</v>
      </c>
      <c r="L10" s="1">
        <v>0.67</v>
      </c>
      <c r="M10" s="1">
        <v>0</v>
      </c>
      <c r="N10" s="1">
        <v>0</v>
      </c>
      <c r="O10" s="1">
        <v>0.04</v>
      </c>
      <c r="P10" s="1">
        <v>0.04</v>
      </c>
      <c r="Q10" s="1">
        <v>0</v>
      </c>
      <c r="R10" s="1">
        <v>0</v>
      </c>
      <c r="S10" s="1">
        <v>0</v>
      </c>
      <c r="T10" s="1">
        <v>0</v>
      </c>
      <c r="U10" s="1">
        <v>9</v>
      </c>
      <c r="V10" s="1">
        <v>5</v>
      </c>
      <c r="W10" s="1">
        <v>56</v>
      </c>
      <c r="X10" s="1">
        <v>2</v>
      </c>
      <c r="Y10" s="1">
        <v>0.33</v>
      </c>
      <c r="Z10" s="1">
        <v>17</v>
      </c>
      <c r="AA10" s="1">
        <v>1.67</v>
      </c>
      <c r="AB10" s="1">
        <v>0</v>
      </c>
      <c r="AC10" s="1">
        <v>0.33</v>
      </c>
      <c r="AD10" s="1">
        <v>0</v>
      </c>
      <c r="AE10" s="1">
        <v>0.05</v>
      </c>
      <c r="AF10" s="1">
        <v>0</v>
      </c>
      <c r="AG10" s="1">
        <v>0</v>
      </c>
      <c r="AH10" s="1">
        <v>0.67</v>
      </c>
      <c r="AI10" s="1">
        <v>0</v>
      </c>
      <c r="AJ10" s="1">
        <v>0</v>
      </c>
      <c r="AK10" s="1">
        <v>17.329999999999998</v>
      </c>
      <c r="AL10" s="1">
        <v>7.43</v>
      </c>
      <c r="AM10" s="1">
        <v>4.47</v>
      </c>
      <c r="AN10" s="1">
        <v>0.3</v>
      </c>
      <c r="AO10" s="1">
        <v>2.4</v>
      </c>
      <c r="AP10" s="1">
        <v>1.67</v>
      </c>
      <c r="AQ10" s="1">
        <v>1.67</v>
      </c>
      <c r="AR10" s="1">
        <v>0</v>
      </c>
      <c r="AS10" s="1">
        <v>1.33</v>
      </c>
      <c r="AT10" s="1">
        <v>1.67</v>
      </c>
      <c r="AU10" s="1">
        <v>2</v>
      </c>
      <c r="AV10" s="1">
        <v>1.33</v>
      </c>
      <c r="AW10" s="1">
        <v>67</v>
      </c>
      <c r="AX10" s="1">
        <v>1</v>
      </c>
      <c r="AY10" s="1">
        <v>0</v>
      </c>
      <c r="AZ10" s="1">
        <v>0</v>
      </c>
      <c r="BA10" s="1">
        <v>0.33</v>
      </c>
      <c r="BB10" s="1">
        <v>0.33</v>
      </c>
      <c r="BC10" s="1">
        <v>14</v>
      </c>
      <c r="BD10" s="1">
        <v>8.67</v>
      </c>
      <c r="BE10" s="1">
        <v>5.33</v>
      </c>
      <c r="BF10" s="1">
        <v>0.67</v>
      </c>
      <c r="BG10" s="1">
        <v>2.67</v>
      </c>
      <c r="BH10" s="1">
        <v>3</v>
      </c>
      <c r="BI10" s="1">
        <v>1.94</v>
      </c>
      <c r="BJ10" s="1">
        <v>20.329999999999998</v>
      </c>
      <c r="BK10" s="1">
        <v>13</v>
      </c>
      <c r="BL10" s="1">
        <v>64</v>
      </c>
      <c r="BM10" s="1">
        <v>17</v>
      </c>
      <c r="BN10" s="1">
        <v>8.67</v>
      </c>
      <c r="BO10" s="1">
        <v>51</v>
      </c>
      <c r="BP10" s="1">
        <v>9</v>
      </c>
      <c r="BQ10" s="1">
        <v>5</v>
      </c>
      <c r="BR10" s="1">
        <v>56</v>
      </c>
      <c r="BS10" s="1">
        <v>0</v>
      </c>
      <c r="BT10" s="1">
        <v>0</v>
      </c>
      <c r="BU10" s="1">
        <v>3</v>
      </c>
      <c r="BV10" s="1">
        <v>0</v>
      </c>
      <c r="BW10" s="1">
        <v>0</v>
      </c>
      <c r="BX10" s="1">
        <v>2.33</v>
      </c>
      <c r="BY10" s="1">
        <v>37</v>
      </c>
      <c r="BZ10" s="1">
        <v>3</v>
      </c>
      <c r="CA10" s="1">
        <v>0.67</v>
      </c>
      <c r="CB10" s="1">
        <v>2</v>
      </c>
      <c r="CC10" s="1">
        <v>0</v>
      </c>
      <c r="CD10" s="1">
        <v>0</v>
      </c>
      <c r="CE10" s="1">
        <v>1</v>
      </c>
      <c r="CF10" s="1">
        <v>0</v>
      </c>
      <c r="CG10" s="1">
        <v>0.33</v>
      </c>
      <c r="CH10" s="1">
        <v>0</v>
      </c>
      <c r="CI10" s="1">
        <v>0</v>
      </c>
      <c r="CJ10" s="1">
        <v>0</v>
      </c>
      <c r="CK10" s="1">
        <f t="shared" si="0"/>
        <v>3.7764875000000013</v>
      </c>
      <c r="CL10" s="1">
        <v>6</v>
      </c>
    </row>
    <row r="11" spans="1:90" x14ac:dyDescent="0.25">
      <c r="A11" s="1" t="s">
        <v>80</v>
      </c>
      <c r="B11" s="1">
        <v>5.8</v>
      </c>
      <c r="C11" s="1">
        <v>3</v>
      </c>
      <c r="D11" s="1">
        <v>41</v>
      </c>
      <c r="E11" s="1">
        <v>0.17</v>
      </c>
      <c r="F11" s="1">
        <v>0</v>
      </c>
      <c r="G11" s="1">
        <v>0.2</v>
      </c>
      <c r="H11" s="1">
        <v>0</v>
      </c>
      <c r="I11" s="1">
        <v>1.33</v>
      </c>
      <c r="J11" s="1">
        <v>0.67</v>
      </c>
      <c r="K11" s="1">
        <v>1.33</v>
      </c>
      <c r="L11" s="1">
        <v>0</v>
      </c>
      <c r="M11" s="1">
        <v>0</v>
      </c>
      <c r="N11" s="1">
        <v>0.67</v>
      </c>
      <c r="O11" s="1">
        <v>0.12</v>
      </c>
      <c r="P11" s="1">
        <v>0.12</v>
      </c>
      <c r="Q11" s="1">
        <v>0</v>
      </c>
      <c r="R11" s="1">
        <v>0</v>
      </c>
      <c r="S11" s="1">
        <v>0</v>
      </c>
      <c r="T11" s="1">
        <v>0</v>
      </c>
      <c r="U11" s="1">
        <v>4</v>
      </c>
      <c r="V11" s="1">
        <v>2.33</v>
      </c>
      <c r="W11" s="1">
        <v>58</v>
      </c>
      <c r="X11" s="1">
        <v>0</v>
      </c>
      <c r="Y11" s="1">
        <v>0</v>
      </c>
      <c r="AA11" s="1">
        <v>0</v>
      </c>
      <c r="AB11" s="1">
        <v>0</v>
      </c>
      <c r="AC11" s="1">
        <v>0.33</v>
      </c>
      <c r="AD11" s="1">
        <v>0</v>
      </c>
      <c r="AE11" s="1">
        <v>0.05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17.329999999999998</v>
      </c>
      <c r="AL11" s="1">
        <v>4.5999999999999996</v>
      </c>
      <c r="AM11" s="1">
        <v>5.47</v>
      </c>
      <c r="AN11" s="1">
        <v>0.6</v>
      </c>
      <c r="AO11" s="1">
        <v>2.9</v>
      </c>
      <c r="AP11" s="1">
        <v>2</v>
      </c>
      <c r="AQ11" s="1">
        <v>2</v>
      </c>
      <c r="AR11" s="1">
        <v>0</v>
      </c>
      <c r="AS11" s="1">
        <v>1.33</v>
      </c>
      <c r="AT11" s="1">
        <v>2</v>
      </c>
      <c r="AU11" s="1">
        <v>0</v>
      </c>
      <c r="AV11" s="1">
        <v>0</v>
      </c>
      <c r="AX11" s="1">
        <v>2</v>
      </c>
      <c r="AY11" s="1">
        <v>1</v>
      </c>
      <c r="AZ11" s="1">
        <v>0</v>
      </c>
      <c r="BA11" s="1">
        <v>0.67</v>
      </c>
      <c r="BB11" s="1">
        <v>1.67</v>
      </c>
      <c r="BC11" s="1">
        <v>17.670000000000002</v>
      </c>
      <c r="BD11" s="1">
        <v>10</v>
      </c>
      <c r="BE11" s="1">
        <v>5</v>
      </c>
      <c r="BF11" s="1">
        <v>1.33</v>
      </c>
      <c r="BG11" s="1">
        <v>2</v>
      </c>
      <c r="BH11" s="1">
        <v>3.33</v>
      </c>
      <c r="BI11" s="1">
        <v>2.2400000000000002</v>
      </c>
      <c r="BJ11" s="1">
        <v>11.67</v>
      </c>
      <c r="BK11" s="1">
        <v>8</v>
      </c>
      <c r="BL11" s="1">
        <v>69</v>
      </c>
      <c r="BM11" s="1">
        <v>8.67</v>
      </c>
      <c r="BN11" s="1">
        <v>5.67</v>
      </c>
      <c r="BO11" s="1">
        <v>65</v>
      </c>
      <c r="BP11" s="1">
        <v>4</v>
      </c>
      <c r="BQ11" s="1">
        <v>2.33</v>
      </c>
      <c r="BR11" s="1">
        <v>58</v>
      </c>
      <c r="BS11" s="1">
        <v>0</v>
      </c>
      <c r="BT11" s="1">
        <v>0</v>
      </c>
      <c r="BU11" s="1">
        <v>1</v>
      </c>
      <c r="BV11" s="1">
        <v>2</v>
      </c>
      <c r="BW11" s="1">
        <v>0</v>
      </c>
      <c r="BX11" s="1">
        <v>1</v>
      </c>
      <c r="BY11" s="1">
        <v>24.33</v>
      </c>
      <c r="BZ11" s="1">
        <v>3</v>
      </c>
      <c r="CA11" s="1">
        <v>0.67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2.6689393000000039</v>
      </c>
      <c r="CL11" s="1">
        <v>5</v>
      </c>
    </row>
    <row r="12" spans="1:90" x14ac:dyDescent="0.25">
      <c r="A12" s="1" t="s">
        <v>83</v>
      </c>
      <c r="B12" s="1">
        <v>7.7</v>
      </c>
      <c r="C12" s="1">
        <v>3</v>
      </c>
      <c r="D12" s="1">
        <v>82.67</v>
      </c>
      <c r="E12" s="1">
        <v>0.18</v>
      </c>
      <c r="F12" s="1">
        <v>0.67</v>
      </c>
      <c r="G12" s="1">
        <v>0.2</v>
      </c>
      <c r="H12" s="1">
        <v>2</v>
      </c>
      <c r="I12" s="1">
        <v>1.33</v>
      </c>
      <c r="J12" s="1">
        <v>0.67</v>
      </c>
      <c r="K12" s="1">
        <v>1.33</v>
      </c>
      <c r="L12" s="1">
        <v>0</v>
      </c>
      <c r="M12" s="1">
        <v>0</v>
      </c>
      <c r="N12" s="1">
        <v>0.33</v>
      </c>
      <c r="O12" s="1">
        <v>0.14000000000000001</v>
      </c>
      <c r="P12" s="1">
        <v>0.14000000000000001</v>
      </c>
      <c r="Q12" s="1">
        <v>0.33</v>
      </c>
      <c r="R12" s="1">
        <v>0.33</v>
      </c>
      <c r="S12" s="1">
        <v>0</v>
      </c>
      <c r="T12" s="1">
        <v>0</v>
      </c>
      <c r="U12" s="1">
        <v>6.33</v>
      </c>
      <c r="V12" s="1">
        <v>2.67</v>
      </c>
      <c r="W12" s="1">
        <v>42</v>
      </c>
      <c r="X12" s="1">
        <v>0.67</v>
      </c>
      <c r="Y12" s="1">
        <v>0</v>
      </c>
      <c r="Z12" s="1">
        <v>0</v>
      </c>
      <c r="AA12" s="1">
        <v>0</v>
      </c>
      <c r="AB12" s="1">
        <v>0</v>
      </c>
      <c r="AC12" s="1">
        <v>0.33</v>
      </c>
      <c r="AD12" s="1">
        <v>0</v>
      </c>
      <c r="AE12" s="1">
        <v>7.0000000000000007E-2</v>
      </c>
      <c r="AF12" s="1">
        <v>0.33</v>
      </c>
      <c r="AG12" s="1">
        <v>0</v>
      </c>
      <c r="AH12" s="1">
        <v>0.33</v>
      </c>
      <c r="AI12" s="1">
        <v>0</v>
      </c>
      <c r="AJ12" s="1">
        <v>0.33</v>
      </c>
      <c r="AK12" s="1">
        <v>28.33</v>
      </c>
      <c r="AL12" s="1">
        <v>6</v>
      </c>
      <c r="AM12" s="1">
        <v>18.27</v>
      </c>
      <c r="AN12" s="1">
        <v>0.8</v>
      </c>
      <c r="AO12" s="1">
        <v>3.2</v>
      </c>
      <c r="AP12" s="1">
        <v>6.33</v>
      </c>
      <c r="AQ12" s="1">
        <v>17.329999999999998</v>
      </c>
      <c r="AR12" s="1">
        <v>0.67</v>
      </c>
      <c r="AS12" s="1">
        <v>4.67</v>
      </c>
      <c r="AT12" s="1">
        <v>1</v>
      </c>
      <c r="AU12" s="1">
        <v>0.67</v>
      </c>
      <c r="AV12" s="1">
        <v>0.67</v>
      </c>
      <c r="AW12" s="1">
        <v>100</v>
      </c>
      <c r="AX12" s="1">
        <v>3</v>
      </c>
      <c r="AY12" s="1">
        <v>0.33</v>
      </c>
      <c r="AZ12" s="1">
        <v>0</v>
      </c>
      <c r="BA12" s="1">
        <v>0</v>
      </c>
      <c r="BB12" s="1">
        <v>0.33</v>
      </c>
      <c r="BC12" s="1">
        <v>10.33</v>
      </c>
      <c r="BD12" s="1">
        <v>6.67</v>
      </c>
      <c r="BE12" s="1">
        <v>2.33</v>
      </c>
      <c r="BF12" s="1">
        <v>0.33</v>
      </c>
      <c r="BG12" s="1">
        <v>1.67</v>
      </c>
      <c r="BH12" s="1">
        <v>1.67</v>
      </c>
      <c r="BI12" s="1">
        <v>0.99</v>
      </c>
      <c r="BJ12" s="1">
        <v>10.67</v>
      </c>
      <c r="BK12" s="1">
        <v>6</v>
      </c>
      <c r="BL12" s="1">
        <v>56</v>
      </c>
      <c r="BM12" s="1">
        <v>9</v>
      </c>
      <c r="BN12" s="1">
        <v>4</v>
      </c>
      <c r="BO12" s="1">
        <v>44</v>
      </c>
      <c r="BP12" s="1">
        <v>6.33</v>
      </c>
      <c r="BQ12" s="1">
        <v>2.67</v>
      </c>
      <c r="BR12" s="1">
        <v>42</v>
      </c>
      <c r="BS12" s="1">
        <v>0.33</v>
      </c>
      <c r="BT12" s="1">
        <v>0</v>
      </c>
      <c r="BU12" s="1">
        <v>3</v>
      </c>
      <c r="BV12" s="1">
        <v>0</v>
      </c>
      <c r="BW12" s="1">
        <v>2</v>
      </c>
      <c r="BX12" s="1">
        <v>0.33</v>
      </c>
      <c r="BY12" s="1">
        <v>19.670000000000002</v>
      </c>
      <c r="BZ12" s="1">
        <v>5.33</v>
      </c>
      <c r="CA12" s="1">
        <v>1.67</v>
      </c>
      <c r="CB12" s="1">
        <v>2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6.0503359999999979</v>
      </c>
      <c r="CL12" s="1">
        <v>5</v>
      </c>
    </row>
    <row r="13" spans="1:90" x14ac:dyDescent="0.25">
      <c r="A13" s="1" t="s">
        <v>98</v>
      </c>
      <c r="B13" s="1">
        <v>7.7</v>
      </c>
      <c r="C13" s="1">
        <v>3</v>
      </c>
      <c r="D13" s="1">
        <v>90</v>
      </c>
      <c r="E13" s="1">
        <v>0.61</v>
      </c>
      <c r="F13" s="1">
        <v>0.67</v>
      </c>
      <c r="G13" s="1">
        <v>0.6</v>
      </c>
      <c r="H13" s="1">
        <v>2</v>
      </c>
      <c r="I13" s="1">
        <v>3.33</v>
      </c>
      <c r="J13" s="1">
        <v>1</v>
      </c>
      <c r="K13" s="1">
        <v>3</v>
      </c>
      <c r="L13" s="1">
        <v>0.33</v>
      </c>
      <c r="M13" s="1">
        <v>0.33</v>
      </c>
      <c r="N13" s="1">
        <v>0.67</v>
      </c>
      <c r="O13" s="1">
        <v>0.36</v>
      </c>
      <c r="P13" s="1">
        <v>0.36</v>
      </c>
      <c r="Q13" s="1">
        <v>0.33</v>
      </c>
      <c r="R13" s="1">
        <v>0.33</v>
      </c>
      <c r="S13" s="1">
        <v>0</v>
      </c>
      <c r="T13" s="1">
        <v>0</v>
      </c>
      <c r="U13" s="1">
        <v>7</v>
      </c>
      <c r="V13" s="1">
        <v>5</v>
      </c>
      <c r="W13" s="1">
        <v>71</v>
      </c>
      <c r="X13" s="1">
        <v>0.67</v>
      </c>
      <c r="Y13" s="1">
        <v>0.33</v>
      </c>
      <c r="Z13" s="1">
        <v>49</v>
      </c>
      <c r="AA13" s="1">
        <v>0</v>
      </c>
      <c r="AB13" s="1">
        <v>0</v>
      </c>
      <c r="AC13" s="1">
        <v>0.33</v>
      </c>
      <c r="AD13" s="1">
        <v>0.33</v>
      </c>
      <c r="AE13" s="1">
        <v>0.28000000000000003</v>
      </c>
      <c r="AF13" s="1">
        <v>0.33</v>
      </c>
      <c r="AG13" s="1">
        <v>0</v>
      </c>
      <c r="AH13" s="1">
        <v>0.33</v>
      </c>
      <c r="AI13" s="1">
        <v>0</v>
      </c>
      <c r="AJ13" s="1">
        <v>0</v>
      </c>
      <c r="AK13" s="1">
        <v>67</v>
      </c>
      <c r="AL13" s="1">
        <v>6.9</v>
      </c>
      <c r="AM13" s="1">
        <v>24.47</v>
      </c>
      <c r="AN13" s="1">
        <v>2.2999999999999998</v>
      </c>
      <c r="AO13" s="1">
        <v>5.3</v>
      </c>
      <c r="AP13" s="1">
        <v>5</v>
      </c>
      <c r="AQ13" s="1">
        <v>16</v>
      </c>
      <c r="AR13" s="1">
        <v>0.67</v>
      </c>
      <c r="AS13" s="1">
        <v>4.67</v>
      </c>
      <c r="AT13" s="1">
        <v>2</v>
      </c>
      <c r="AU13" s="1">
        <v>0</v>
      </c>
      <c r="AV13" s="1">
        <v>0</v>
      </c>
      <c r="AX13" s="1">
        <v>2</v>
      </c>
      <c r="AY13" s="1">
        <v>1.67</v>
      </c>
      <c r="AZ13" s="1">
        <v>0.67</v>
      </c>
      <c r="BA13" s="1">
        <v>0</v>
      </c>
      <c r="BB13" s="1">
        <v>2.33</v>
      </c>
      <c r="BC13" s="1">
        <v>19.670000000000002</v>
      </c>
      <c r="BD13" s="1">
        <v>13.33</v>
      </c>
      <c r="BE13" s="1">
        <v>6.67</v>
      </c>
      <c r="BF13" s="1">
        <v>0</v>
      </c>
      <c r="BG13" s="1">
        <v>3</v>
      </c>
      <c r="BH13" s="1">
        <v>3</v>
      </c>
      <c r="BI13" s="1">
        <v>2.34</v>
      </c>
      <c r="BJ13" s="1">
        <v>18</v>
      </c>
      <c r="BK13" s="1">
        <v>14</v>
      </c>
      <c r="BL13" s="1">
        <v>78</v>
      </c>
      <c r="BM13" s="1">
        <v>10.33</v>
      </c>
      <c r="BN13" s="1">
        <v>6.33</v>
      </c>
      <c r="BO13" s="1">
        <v>61</v>
      </c>
      <c r="BP13" s="1">
        <v>7</v>
      </c>
      <c r="BQ13" s="1">
        <v>5</v>
      </c>
      <c r="BR13" s="1">
        <v>71</v>
      </c>
      <c r="BS13" s="1">
        <v>0.33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33</v>
      </c>
      <c r="BZ13" s="1">
        <v>7</v>
      </c>
      <c r="CA13" s="1">
        <v>1</v>
      </c>
      <c r="CB13" s="1">
        <v>0.67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4.1287474999999985</v>
      </c>
      <c r="CL13" s="1">
        <v>5</v>
      </c>
    </row>
    <row r="14" spans="1:90" x14ac:dyDescent="0.25">
      <c r="A14" s="1" t="s">
        <v>61</v>
      </c>
      <c r="B14" s="1">
        <v>8.6</v>
      </c>
      <c r="C14" s="1">
        <v>2</v>
      </c>
      <c r="D14" s="1">
        <v>4.5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0.05</v>
      </c>
      <c r="AM14" s="1">
        <v>0</v>
      </c>
      <c r="AN14" s="1">
        <v>0</v>
      </c>
      <c r="AO14" s="1">
        <v>1.5</v>
      </c>
      <c r="AP14" s="1">
        <v>2</v>
      </c>
      <c r="AQ14" s="1">
        <v>2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12</v>
      </c>
      <c r="BD14" s="1">
        <v>7</v>
      </c>
      <c r="BE14" s="1">
        <v>4.5</v>
      </c>
      <c r="BF14" s="1">
        <v>1</v>
      </c>
      <c r="BG14" s="1">
        <v>2</v>
      </c>
      <c r="BH14" s="1">
        <v>1</v>
      </c>
      <c r="BI14" s="1">
        <v>1.22</v>
      </c>
      <c r="BJ14" s="1">
        <v>0.5</v>
      </c>
      <c r="BK14" s="1">
        <v>0.5</v>
      </c>
      <c r="BL14" s="1">
        <v>100</v>
      </c>
      <c r="BM14" s="1">
        <v>0.5</v>
      </c>
      <c r="BN14" s="1">
        <v>0.5</v>
      </c>
      <c r="BO14" s="1">
        <v>100</v>
      </c>
      <c r="BP14" s="1">
        <v>0</v>
      </c>
      <c r="BQ14" s="1">
        <v>0</v>
      </c>
      <c r="BS14" s="1">
        <v>0</v>
      </c>
      <c r="BT14" s="1">
        <v>0</v>
      </c>
      <c r="BU14" s="1">
        <v>0</v>
      </c>
      <c r="BV14" s="1">
        <v>2</v>
      </c>
      <c r="BW14" s="1">
        <v>0</v>
      </c>
      <c r="BX14" s="1">
        <v>0</v>
      </c>
      <c r="BY14" s="1">
        <v>1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2.9248592000000002</v>
      </c>
      <c r="CL14" s="1">
        <v>3</v>
      </c>
    </row>
    <row r="15" spans="1:90" x14ac:dyDescent="0.25">
      <c r="A15" s="1" t="s">
        <v>59</v>
      </c>
      <c r="B15" s="1">
        <v>6.7</v>
      </c>
      <c r="C15" s="1">
        <v>3</v>
      </c>
      <c r="D15" s="1">
        <v>83.67</v>
      </c>
      <c r="E15" s="1">
        <v>0.51</v>
      </c>
      <c r="F15" s="1">
        <v>0.5</v>
      </c>
      <c r="G15" s="1">
        <v>0.7</v>
      </c>
      <c r="H15" s="1">
        <v>1</v>
      </c>
      <c r="I15" s="1">
        <v>2.33</v>
      </c>
      <c r="J15" s="1">
        <v>1.33</v>
      </c>
      <c r="K15" s="1">
        <v>2.33</v>
      </c>
      <c r="L15" s="1">
        <v>0</v>
      </c>
      <c r="M15" s="1">
        <v>1</v>
      </c>
      <c r="N15" s="1">
        <v>1.33</v>
      </c>
      <c r="O15" s="1">
        <v>0.55000000000000004</v>
      </c>
      <c r="P15" s="1">
        <v>0.55000000000000004</v>
      </c>
      <c r="Q15" s="1">
        <v>0.33</v>
      </c>
      <c r="R15" s="1">
        <v>0.33</v>
      </c>
      <c r="S15" s="1">
        <v>0</v>
      </c>
      <c r="T15" s="1">
        <v>0</v>
      </c>
      <c r="U15" s="1">
        <v>10.67</v>
      </c>
      <c r="V15" s="1">
        <v>6.33</v>
      </c>
      <c r="W15" s="1">
        <v>59</v>
      </c>
      <c r="X15" s="1">
        <v>0</v>
      </c>
      <c r="Y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0.14000000000000001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47</v>
      </c>
      <c r="AL15" s="1">
        <v>12.57</v>
      </c>
      <c r="AM15" s="1">
        <v>17.07</v>
      </c>
      <c r="AN15" s="1">
        <v>2.6</v>
      </c>
      <c r="AO15" s="1">
        <v>5.9</v>
      </c>
      <c r="AP15" s="1">
        <v>2</v>
      </c>
      <c r="AQ15" s="1">
        <v>10</v>
      </c>
      <c r="AR15" s="1">
        <v>1</v>
      </c>
      <c r="AS15" s="1">
        <v>4.33</v>
      </c>
      <c r="AT15" s="1">
        <v>2</v>
      </c>
      <c r="AU15" s="1">
        <v>0.67</v>
      </c>
      <c r="AV15" s="1">
        <v>0.33</v>
      </c>
      <c r="AW15" s="1">
        <v>49</v>
      </c>
      <c r="AX15" s="1">
        <v>2</v>
      </c>
      <c r="AY15" s="1">
        <v>0</v>
      </c>
      <c r="AZ15" s="1">
        <v>0.33</v>
      </c>
      <c r="BA15" s="1">
        <v>0</v>
      </c>
      <c r="BB15" s="1">
        <v>0.33</v>
      </c>
      <c r="BC15" s="1">
        <v>17.670000000000002</v>
      </c>
      <c r="BD15" s="1">
        <v>12.33</v>
      </c>
      <c r="BE15" s="1">
        <v>5.67</v>
      </c>
      <c r="BF15" s="1">
        <v>1.67</v>
      </c>
      <c r="BG15" s="1">
        <v>4.67</v>
      </c>
      <c r="BH15" s="1">
        <v>2.67</v>
      </c>
      <c r="BI15" s="1">
        <v>1.95</v>
      </c>
      <c r="BJ15" s="1">
        <v>20.67</v>
      </c>
      <c r="BK15" s="1">
        <v>13</v>
      </c>
      <c r="BL15" s="1">
        <v>63</v>
      </c>
      <c r="BM15" s="1">
        <v>16.670000000000002</v>
      </c>
      <c r="BN15" s="1">
        <v>10</v>
      </c>
      <c r="BO15" s="1">
        <v>60</v>
      </c>
      <c r="BP15" s="1">
        <v>10.67</v>
      </c>
      <c r="BQ15" s="1">
        <v>6.33</v>
      </c>
      <c r="BR15" s="1">
        <v>59</v>
      </c>
      <c r="BS15" s="1">
        <v>0</v>
      </c>
      <c r="BT15" s="1">
        <v>0</v>
      </c>
      <c r="BU15" s="1">
        <v>3</v>
      </c>
      <c r="BV15" s="1">
        <v>0</v>
      </c>
      <c r="BW15" s="1">
        <v>2</v>
      </c>
      <c r="BX15" s="1">
        <v>0.33</v>
      </c>
      <c r="BY15" s="1">
        <v>31</v>
      </c>
      <c r="BZ15" s="1">
        <v>4.33</v>
      </c>
      <c r="CA15" s="1">
        <v>1.67</v>
      </c>
      <c r="CB15" s="1">
        <v>0.67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2.7601734000000016</v>
      </c>
      <c r="CL15" s="1">
        <v>2</v>
      </c>
    </row>
    <row r="16" spans="1:90" x14ac:dyDescent="0.25">
      <c r="A16" s="1" t="s">
        <v>63</v>
      </c>
      <c r="B16" s="1">
        <v>7.7</v>
      </c>
      <c r="C16" s="1">
        <v>2</v>
      </c>
      <c r="D16" s="1">
        <v>50.5</v>
      </c>
      <c r="E16" s="1">
        <v>0.61</v>
      </c>
      <c r="F16" s="1">
        <v>0</v>
      </c>
      <c r="G16" s="1">
        <v>0.8</v>
      </c>
      <c r="H16" s="1">
        <v>0</v>
      </c>
      <c r="I16" s="1">
        <v>4</v>
      </c>
      <c r="J16" s="1">
        <v>2</v>
      </c>
      <c r="K16" s="1">
        <v>3.5</v>
      </c>
      <c r="L16" s="1">
        <v>0.5</v>
      </c>
      <c r="M16" s="1">
        <v>0.5</v>
      </c>
      <c r="N16" s="1">
        <v>1</v>
      </c>
      <c r="O16" s="1">
        <v>0.55000000000000004</v>
      </c>
      <c r="P16" s="1">
        <v>0.55000000000000004</v>
      </c>
      <c r="Q16" s="1">
        <v>0</v>
      </c>
      <c r="R16" s="1">
        <v>0</v>
      </c>
      <c r="S16" s="1">
        <v>0</v>
      </c>
      <c r="T16" s="1">
        <v>0</v>
      </c>
      <c r="U16" s="1">
        <v>10.5</v>
      </c>
      <c r="V16" s="1">
        <v>8.5</v>
      </c>
      <c r="W16" s="1">
        <v>81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77</v>
      </c>
      <c r="AL16" s="1">
        <v>12.65</v>
      </c>
      <c r="AM16" s="1">
        <v>11.4</v>
      </c>
      <c r="AN16" s="1">
        <v>2.8</v>
      </c>
      <c r="AO16" s="1">
        <v>5.4</v>
      </c>
      <c r="AP16" s="1">
        <v>4.5</v>
      </c>
      <c r="AQ16" s="1">
        <v>4.5</v>
      </c>
      <c r="AR16" s="1">
        <v>0</v>
      </c>
      <c r="AS16" s="1">
        <v>1.5</v>
      </c>
      <c r="AT16" s="1">
        <v>1.5</v>
      </c>
      <c r="AU16" s="1">
        <v>0</v>
      </c>
      <c r="AV16" s="1">
        <v>0</v>
      </c>
      <c r="AX16" s="1">
        <v>1</v>
      </c>
      <c r="AY16" s="1">
        <v>0.5</v>
      </c>
      <c r="AZ16" s="1">
        <v>0</v>
      </c>
      <c r="BA16" s="1">
        <v>0</v>
      </c>
      <c r="BB16" s="1">
        <v>0.5</v>
      </c>
      <c r="BC16" s="1">
        <v>11</v>
      </c>
      <c r="BD16" s="1">
        <v>7</v>
      </c>
      <c r="BE16" s="1">
        <v>3</v>
      </c>
      <c r="BF16" s="1">
        <v>0</v>
      </c>
      <c r="BG16" s="1">
        <v>0.5</v>
      </c>
      <c r="BH16" s="1">
        <v>2</v>
      </c>
      <c r="BI16" s="1">
        <v>1.2</v>
      </c>
      <c r="BJ16" s="1">
        <v>14</v>
      </c>
      <c r="BK16" s="1">
        <v>11</v>
      </c>
      <c r="BL16" s="1">
        <v>79</v>
      </c>
      <c r="BM16" s="1">
        <v>13</v>
      </c>
      <c r="BN16" s="1">
        <v>10</v>
      </c>
      <c r="BO16" s="1">
        <v>77</v>
      </c>
      <c r="BP16" s="1">
        <v>10.5</v>
      </c>
      <c r="BQ16" s="1">
        <v>8.5</v>
      </c>
      <c r="BR16" s="1">
        <v>81</v>
      </c>
      <c r="BS16" s="1">
        <v>0</v>
      </c>
      <c r="BT16" s="1">
        <v>0</v>
      </c>
      <c r="BU16" s="1">
        <v>1</v>
      </c>
      <c r="BV16" s="1">
        <v>1</v>
      </c>
      <c r="BW16" s="1">
        <v>0</v>
      </c>
      <c r="BX16" s="1">
        <v>2.5</v>
      </c>
      <c r="BY16" s="1">
        <v>24.5</v>
      </c>
      <c r="BZ16" s="1">
        <v>5.5</v>
      </c>
      <c r="CA16" s="1">
        <v>2</v>
      </c>
      <c r="CB16" s="1">
        <v>0.5</v>
      </c>
      <c r="CC16" s="1">
        <v>0.5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4.5848361000000004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2</v>
      </c>
      <c r="D17" s="1">
        <v>15</v>
      </c>
      <c r="E17" s="1">
        <v>0.03</v>
      </c>
      <c r="F17" s="1">
        <v>0</v>
      </c>
      <c r="G17" s="1">
        <v>0</v>
      </c>
      <c r="H17" s="1">
        <v>0</v>
      </c>
      <c r="I17" s="1">
        <v>0.5</v>
      </c>
      <c r="J17" s="1">
        <v>0</v>
      </c>
      <c r="K17" s="1">
        <v>0.5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1.5</v>
      </c>
      <c r="V17" s="1">
        <v>1</v>
      </c>
      <c r="W17" s="1">
        <v>67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0.5</v>
      </c>
      <c r="AD17" s="1">
        <v>0</v>
      </c>
      <c r="AE17" s="1">
        <v>0.02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3</v>
      </c>
      <c r="AL17" s="1">
        <v>5.3</v>
      </c>
      <c r="AM17" s="1">
        <v>0.1</v>
      </c>
      <c r="AN17" s="1">
        <v>0.1</v>
      </c>
      <c r="AO17" s="1">
        <v>1.7</v>
      </c>
      <c r="AP17" s="1">
        <v>2.5</v>
      </c>
      <c r="AQ17" s="1">
        <v>2.5</v>
      </c>
      <c r="AR17" s="1">
        <v>0</v>
      </c>
      <c r="AS17" s="1">
        <v>1</v>
      </c>
      <c r="AT17" s="1">
        <v>1</v>
      </c>
      <c r="AU17" s="1">
        <v>0</v>
      </c>
      <c r="AV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12.5</v>
      </c>
      <c r="BD17" s="1">
        <v>7</v>
      </c>
      <c r="BE17" s="1">
        <v>3.5</v>
      </c>
      <c r="BF17" s="1">
        <v>0</v>
      </c>
      <c r="BG17" s="1">
        <v>0.5</v>
      </c>
      <c r="BH17" s="1">
        <v>2.5</v>
      </c>
      <c r="BI17" s="1">
        <v>1.54</v>
      </c>
      <c r="BJ17" s="1">
        <v>5</v>
      </c>
      <c r="BK17" s="1">
        <v>4</v>
      </c>
      <c r="BL17" s="1">
        <v>80</v>
      </c>
      <c r="BM17" s="1">
        <v>2.5</v>
      </c>
      <c r="BN17" s="1">
        <v>1.5</v>
      </c>
      <c r="BO17" s="1">
        <v>60</v>
      </c>
      <c r="BP17" s="1">
        <v>1.5</v>
      </c>
      <c r="BQ17" s="1">
        <v>1</v>
      </c>
      <c r="BR17" s="1">
        <v>67</v>
      </c>
      <c r="BS17" s="1">
        <v>0</v>
      </c>
      <c r="BT17" s="1">
        <v>0</v>
      </c>
      <c r="BU17" s="1">
        <v>0</v>
      </c>
      <c r="BV17" s="1">
        <v>2</v>
      </c>
      <c r="BW17" s="1">
        <v>0</v>
      </c>
      <c r="BX17" s="1">
        <v>0</v>
      </c>
      <c r="BY17" s="1">
        <v>6.5</v>
      </c>
      <c r="BZ17" s="1">
        <v>1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3.8128446999999994</v>
      </c>
      <c r="CL17" s="1">
        <v>2</v>
      </c>
    </row>
    <row r="18" spans="1:90" x14ac:dyDescent="0.25">
      <c r="A18" s="1" t="s">
        <v>104</v>
      </c>
      <c r="B18" s="1">
        <v>6</v>
      </c>
      <c r="C18" s="1">
        <v>1</v>
      </c>
      <c r="D18" s="1">
        <v>9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2</v>
      </c>
      <c r="W18" s="1">
        <v>67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0.5</v>
      </c>
      <c r="AM18" s="1">
        <v>0</v>
      </c>
      <c r="AN18" s="1">
        <v>0</v>
      </c>
      <c r="AO18" s="1">
        <v>1.8</v>
      </c>
      <c r="AP18" s="1">
        <v>3</v>
      </c>
      <c r="AQ18" s="1">
        <v>3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11</v>
      </c>
      <c r="BD18" s="1">
        <v>7</v>
      </c>
      <c r="BE18" s="1">
        <v>6</v>
      </c>
      <c r="BF18" s="1">
        <v>1</v>
      </c>
      <c r="BG18" s="1">
        <v>4</v>
      </c>
      <c r="BH18" s="1">
        <v>3</v>
      </c>
      <c r="BI18" s="1">
        <v>1.86</v>
      </c>
      <c r="BJ18" s="1">
        <v>3</v>
      </c>
      <c r="BK18" s="1">
        <v>2</v>
      </c>
      <c r="BL18" s="1">
        <v>67</v>
      </c>
      <c r="BM18" s="1">
        <v>3</v>
      </c>
      <c r="BN18" s="1">
        <v>2</v>
      </c>
      <c r="BO18" s="1">
        <v>67</v>
      </c>
      <c r="BP18" s="1">
        <v>3</v>
      </c>
      <c r="BQ18" s="1">
        <v>2</v>
      </c>
      <c r="BR18" s="1">
        <v>67</v>
      </c>
      <c r="BS18" s="1">
        <v>0</v>
      </c>
      <c r="BT18" s="1">
        <v>0</v>
      </c>
      <c r="BU18" s="1">
        <v>0</v>
      </c>
      <c r="BV18" s="1">
        <v>1</v>
      </c>
      <c r="BW18" s="1">
        <v>0</v>
      </c>
      <c r="BX18" s="1">
        <v>0</v>
      </c>
      <c r="BY18" s="1">
        <v>4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3.6069206</v>
      </c>
      <c r="CL18" s="1">
        <v>2</v>
      </c>
    </row>
    <row r="19" spans="1:90" x14ac:dyDescent="0.25">
      <c r="A19" s="1" t="s">
        <v>76</v>
      </c>
      <c r="B19" s="1">
        <v>11.5</v>
      </c>
      <c r="C19" s="1">
        <v>3</v>
      </c>
      <c r="D19" s="1">
        <v>90</v>
      </c>
      <c r="E19" s="1">
        <v>0.62</v>
      </c>
      <c r="F19" s="1">
        <v>0.5</v>
      </c>
      <c r="G19" s="1">
        <v>1</v>
      </c>
      <c r="H19" s="1">
        <v>3</v>
      </c>
      <c r="I19" s="1">
        <v>4</v>
      </c>
      <c r="J19" s="1">
        <v>1.67</v>
      </c>
      <c r="K19" s="1">
        <v>3.67</v>
      </c>
      <c r="L19" s="1">
        <v>0.33</v>
      </c>
      <c r="M19" s="1">
        <v>1</v>
      </c>
      <c r="N19" s="1">
        <v>1</v>
      </c>
      <c r="O19" s="1">
        <v>0.63</v>
      </c>
      <c r="P19" s="1">
        <v>0.63</v>
      </c>
      <c r="Q19" s="1">
        <v>1</v>
      </c>
      <c r="R19" s="1">
        <v>1</v>
      </c>
      <c r="S19" s="1">
        <v>0</v>
      </c>
      <c r="T19" s="1">
        <v>0</v>
      </c>
      <c r="U19" s="1">
        <v>7.33</v>
      </c>
      <c r="V19" s="1">
        <v>6.67</v>
      </c>
      <c r="W19" s="1">
        <v>91</v>
      </c>
      <c r="X19" s="1">
        <v>0.33</v>
      </c>
      <c r="Y19" s="1">
        <v>0</v>
      </c>
      <c r="Z19" s="1">
        <v>0</v>
      </c>
      <c r="AA19" s="1">
        <v>0</v>
      </c>
      <c r="AB19" s="1">
        <v>0</v>
      </c>
      <c r="AC19" s="1">
        <v>1.67</v>
      </c>
      <c r="AD19" s="1">
        <v>0.33</v>
      </c>
      <c r="AE19" s="1">
        <v>0.33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67</v>
      </c>
      <c r="AL19" s="1">
        <v>21.07</v>
      </c>
      <c r="AM19" s="1">
        <v>42.67</v>
      </c>
      <c r="AN19" s="1">
        <v>3.5</v>
      </c>
      <c r="AO19" s="1">
        <v>7</v>
      </c>
      <c r="AP19" s="1">
        <v>8.33</v>
      </c>
      <c r="AQ19" s="1">
        <v>32.33</v>
      </c>
      <c r="AR19" s="1">
        <v>1.67</v>
      </c>
      <c r="AS19" s="1">
        <v>7.67</v>
      </c>
      <c r="AT19" s="1">
        <v>0.33</v>
      </c>
      <c r="AU19" s="1">
        <v>0</v>
      </c>
      <c r="AV19" s="1">
        <v>0</v>
      </c>
      <c r="AX19" s="1">
        <v>1.67</v>
      </c>
      <c r="AY19" s="1">
        <v>1.33</v>
      </c>
      <c r="AZ19" s="1">
        <v>0.33</v>
      </c>
      <c r="BA19" s="1">
        <v>0</v>
      </c>
      <c r="BB19" s="1">
        <v>1.67</v>
      </c>
      <c r="BC19" s="1">
        <v>15.67</v>
      </c>
      <c r="BD19" s="1">
        <v>9.67</v>
      </c>
      <c r="BE19" s="1">
        <v>5.67</v>
      </c>
      <c r="BF19" s="1">
        <v>1</v>
      </c>
      <c r="BG19" s="1">
        <v>3.67</v>
      </c>
      <c r="BH19" s="1">
        <v>1.67</v>
      </c>
      <c r="BI19" s="1">
        <v>1.73</v>
      </c>
      <c r="BJ19" s="1">
        <v>18</v>
      </c>
      <c r="BK19" s="1">
        <v>14.67</v>
      </c>
      <c r="BL19" s="1">
        <v>82</v>
      </c>
      <c r="BM19" s="1">
        <v>14.33</v>
      </c>
      <c r="BN19" s="1">
        <v>11.67</v>
      </c>
      <c r="BO19" s="1">
        <v>81</v>
      </c>
      <c r="BP19" s="1">
        <v>7.33</v>
      </c>
      <c r="BQ19" s="1">
        <v>6.67</v>
      </c>
      <c r="BR19" s="1">
        <v>91</v>
      </c>
      <c r="BS19" s="1">
        <v>0.33</v>
      </c>
      <c r="BT19" s="1">
        <v>0</v>
      </c>
      <c r="BU19" s="1">
        <v>3</v>
      </c>
      <c r="BV19" s="1">
        <v>0</v>
      </c>
      <c r="BW19" s="1">
        <v>0</v>
      </c>
      <c r="BX19" s="1">
        <v>1</v>
      </c>
      <c r="BY19" s="1">
        <v>33.67</v>
      </c>
      <c r="BZ19" s="1">
        <v>5.67</v>
      </c>
      <c r="CA19" s="1">
        <v>0</v>
      </c>
      <c r="CB19" s="1">
        <v>2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4.7300544000000002</v>
      </c>
      <c r="CL19" s="1">
        <v>2</v>
      </c>
    </row>
    <row r="20" spans="1:90" x14ac:dyDescent="0.25">
      <c r="A20" s="1" t="s">
        <v>79</v>
      </c>
      <c r="B20" s="1">
        <v>12.3</v>
      </c>
      <c r="C20" s="1">
        <v>3</v>
      </c>
      <c r="D20" s="1">
        <v>66</v>
      </c>
      <c r="E20" s="1">
        <v>0.23</v>
      </c>
      <c r="F20" s="1">
        <v>0</v>
      </c>
      <c r="G20" s="1">
        <v>0.3</v>
      </c>
      <c r="H20" s="1">
        <v>0</v>
      </c>
      <c r="I20" s="1">
        <v>0.67</v>
      </c>
      <c r="J20" s="1">
        <v>0.67</v>
      </c>
      <c r="K20" s="1">
        <v>0.67</v>
      </c>
      <c r="L20" s="1">
        <v>0</v>
      </c>
      <c r="M20" s="1">
        <v>0.33</v>
      </c>
      <c r="N20" s="1">
        <v>0</v>
      </c>
      <c r="O20" s="1">
        <v>0.21</v>
      </c>
      <c r="P20" s="1">
        <v>0.21</v>
      </c>
      <c r="Q20" s="1">
        <v>0</v>
      </c>
      <c r="R20" s="1">
        <v>0</v>
      </c>
      <c r="S20" s="1">
        <v>0</v>
      </c>
      <c r="T20" s="1">
        <v>0</v>
      </c>
      <c r="U20" s="1">
        <v>8.33</v>
      </c>
      <c r="V20" s="1">
        <v>5</v>
      </c>
      <c r="W20" s="1">
        <v>60</v>
      </c>
      <c r="X20" s="1">
        <v>0.33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0.67</v>
      </c>
      <c r="AI20" s="1">
        <v>0</v>
      </c>
      <c r="AJ20" s="1">
        <v>0.33</v>
      </c>
      <c r="AK20" s="1">
        <v>15.33</v>
      </c>
      <c r="AL20" s="1">
        <v>12.83</v>
      </c>
      <c r="AM20" s="1">
        <v>9.8000000000000007</v>
      </c>
      <c r="AN20" s="1">
        <v>1</v>
      </c>
      <c r="AO20" s="1">
        <v>3</v>
      </c>
      <c r="AP20" s="1">
        <v>2.33</v>
      </c>
      <c r="AQ20" s="1">
        <v>2.33</v>
      </c>
      <c r="AR20" s="1">
        <v>0</v>
      </c>
      <c r="AS20" s="1">
        <v>1</v>
      </c>
      <c r="AT20" s="1">
        <v>1</v>
      </c>
      <c r="AU20" s="1">
        <v>0.67</v>
      </c>
      <c r="AV20" s="1">
        <v>0</v>
      </c>
      <c r="AW20" s="1">
        <v>0</v>
      </c>
      <c r="AX20" s="1">
        <v>0.33</v>
      </c>
      <c r="AY20" s="1">
        <v>1.33</v>
      </c>
      <c r="AZ20" s="1">
        <v>0.33</v>
      </c>
      <c r="BA20" s="1">
        <v>0</v>
      </c>
      <c r="BB20" s="1">
        <v>1.67</v>
      </c>
      <c r="BC20" s="1">
        <v>17.329999999999998</v>
      </c>
      <c r="BD20" s="1">
        <v>10.67</v>
      </c>
      <c r="BE20" s="1">
        <v>4</v>
      </c>
      <c r="BF20" s="1">
        <v>1</v>
      </c>
      <c r="BG20" s="1">
        <v>1.67</v>
      </c>
      <c r="BH20" s="1">
        <v>1.67</v>
      </c>
      <c r="BI20" s="1">
        <v>1.52</v>
      </c>
      <c r="BJ20" s="1">
        <v>18.329999999999998</v>
      </c>
      <c r="BK20" s="1">
        <v>13.33</v>
      </c>
      <c r="BL20" s="1">
        <v>73</v>
      </c>
      <c r="BM20" s="1">
        <v>15.33</v>
      </c>
      <c r="BN20" s="1">
        <v>10.33</v>
      </c>
      <c r="BO20" s="1">
        <v>67</v>
      </c>
      <c r="BP20" s="1">
        <v>8.33</v>
      </c>
      <c r="BQ20" s="1">
        <v>5</v>
      </c>
      <c r="BR20" s="1">
        <v>60</v>
      </c>
      <c r="BS20" s="1">
        <v>0</v>
      </c>
      <c r="BT20" s="1">
        <v>0</v>
      </c>
      <c r="BU20" s="1">
        <v>2</v>
      </c>
      <c r="BV20" s="1">
        <v>1</v>
      </c>
      <c r="BW20" s="1">
        <v>0</v>
      </c>
      <c r="BX20" s="1">
        <v>1</v>
      </c>
      <c r="BY20" s="1">
        <v>29.67</v>
      </c>
      <c r="BZ20" s="1">
        <v>2.67</v>
      </c>
      <c r="CA20" s="1">
        <v>1.33</v>
      </c>
      <c r="CB20" s="1">
        <v>2.33</v>
      </c>
      <c r="CC20" s="1">
        <v>0.33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4.460326300000002</v>
      </c>
      <c r="CL20" s="1">
        <v>2</v>
      </c>
    </row>
    <row r="21" spans="1:90" x14ac:dyDescent="0.25">
      <c r="A21" s="1" t="s">
        <v>81</v>
      </c>
      <c r="B21" s="1">
        <v>7.4</v>
      </c>
      <c r="C21" s="1">
        <v>3</v>
      </c>
      <c r="D21" s="1">
        <v>90</v>
      </c>
      <c r="E21" s="1">
        <v>0.28999999999999998</v>
      </c>
      <c r="F21" s="1">
        <v>0</v>
      </c>
      <c r="G21" s="1">
        <v>0.6</v>
      </c>
      <c r="H21" s="1">
        <v>0</v>
      </c>
      <c r="I21" s="1">
        <v>3.33</v>
      </c>
      <c r="J21" s="1">
        <v>0.33</v>
      </c>
      <c r="K21" s="1">
        <v>3</v>
      </c>
      <c r="L21" s="1">
        <v>0.33</v>
      </c>
      <c r="M21" s="1">
        <v>0.33</v>
      </c>
      <c r="N21" s="1">
        <v>0.33</v>
      </c>
      <c r="O21" s="1">
        <v>0.24</v>
      </c>
      <c r="P21" s="1">
        <v>0.24</v>
      </c>
      <c r="Q21" s="1">
        <v>0</v>
      </c>
      <c r="R21" s="1">
        <v>0</v>
      </c>
      <c r="S21" s="1">
        <v>0</v>
      </c>
      <c r="T21" s="1">
        <v>0</v>
      </c>
      <c r="U21" s="1">
        <v>12.67</v>
      </c>
      <c r="V21" s="1">
        <v>8.67</v>
      </c>
      <c r="W21" s="1">
        <v>68</v>
      </c>
      <c r="X21" s="1">
        <v>0</v>
      </c>
      <c r="Y21" s="1">
        <v>0</v>
      </c>
      <c r="AA21" s="1">
        <v>0</v>
      </c>
      <c r="AB21" s="1">
        <v>0</v>
      </c>
      <c r="AC21" s="1">
        <v>3</v>
      </c>
      <c r="AD21" s="1">
        <v>0.33</v>
      </c>
      <c r="AE21" s="1">
        <v>0.34</v>
      </c>
      <c r="AF21" s="1">
        <v>0</v>
      </c>
      <c r="AG21" s="1">
        <v>0</v>
      </c>
      <c r="AH21" s="1">
        <v>0.67</v>
      </c>
      <c r="AI21" s="1">
        <v>0</v>
      </c>
      <c r="AJ21" s="1">
        <v>0.33</v>
      </c>
      <c r="AK21" s="1">
        <v>50</v>
      </c>
      <c r="AL21" s="1">
        <v>36.799999999999997</v>
      </c>
      <c r="AM21" s="1">
        <v>6.87</v>
      </c>
      <c r="AN21" s="1">
        <v>2</v>
      </c>
      <c r="AO21" s="1">
        <v>4</v>
      </c>
      <c r="AP21" s="1">
        <v>3</v>
      </c>
      <c r="AQ21" s="1">
        <v>3</v>
      </c>
      <c r="AR21" s="1">
        <v>0</v>
      </c>
      <c r="AS21" s="1">
        <v>1.33</v>
      </c>
      <c r="AT21" s="1">
        <v>0.67</v>
      </c>
      <c r="AU21" s="1">
        <v>0.33</v>
      </c>
      <c r="AV21" s="1">
        <v>0.33</v>
      </c>
      <c r="AW21" s="1">
        <v>100</v>
      </c>
      <c r="AX21" s="1">
        <v>2</v>
      </c>
      <c r="AY21" s="1">
        <v>0.67</v>
      </c>
      <c r="AZ21" s="1">
        <v>0</v>
      </c>
      <c r="BA21" s="1">
        <v>0.67</v>
      </c>
      <c r="BB21" s="1">
        <v>1.33</v>
      </c>
      <c r="BC21" s="1">
        <v>8</v>
      </c>
      <c r="BD21" s="1">
        <v>5.33</v>
      </c>
      <c r="BE21" s="1">
        <v>3.67</v>
      </c>
      <c r="BF21" s="1">
        <v>1</v>
      </c>
      <c r="BG21" s="1">
        <v>0.67</v>
      </c>
      <c r="BH21" s="1">
        <v>1</v>
      </c>
      <c r="BI21" s="1">
        <v>1.1000000000000001</v>
      </c>
      <c r="BJ21" s="1">
        <v>30</v>
      </c>
      <c r="BK21" s="1">
        <v>22.67</v>
      </c>
      <c r="BL21" s="1">
        <v>76</v>
      </c>
      <c r="BM21" s="1">
        <v>20</v>
      </c>
      <c r="BN21" s="1">
        <v>14.67</v>
      </c>
      <c r="BO21" s="1">
        <v>73</v>
      </c>
      <c r="BP21" s="1">
        <v>12.67</v>
      </c>
      <c r="BQ21" s="1">
        <v>8.67</v>
      </c>
      <c r="BR21" s="1">
        <v>68</v>
      </c>
      <c r="BS21" s="1">
        <v>0</v>
      </c>
      <c r="BT21" s="1">
        <v>0</v>
      </c>
      <c r="BU21" s="1">
        <v>3</v>
      </c>
      <c r="BV21" s="1">
        <v>0</v>
      </c>
      <c r="BW21" s="1">
        <v>0</v>
      </c>
      <c r="BX21" s="1">
        <v>0.33</v>
      </c>
      <c r="BY21" s="1">
        <v>46.67</v>
      </c>
      <c r="BZ21" s="1">
        <v>6.67</v>
      </c>
      <c r="CA21" s="1">
        <v>3.67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3.8110753999999978</v>
      </c>
      <c r="CL21" s="1">
        <v>2</v>
      </c>
    </row>
    <row r="22" spans="1:90" x14ac:dyDescent="0.25">
      <c r="A22" s="1" t="s">
        <v>82</v>
      </c>
      <c r="B22" s="1">
        <v>8.5</v>
      </c>
      <c r="C22" s="1">
        <v>3</v>
      </c>
      <c r="D22" s="1">
        <v>78.33</v>
      </c>
      <c r="E22" s="1">
        <v>0.28000000000000003</v>
      </c>
      <c r="F22" s="1">
        <v>0.36</v>
      </c>
      <c r="G22" s="1">
        <v>0.8</v>
      </c>
      <c r="H22" s="1">
        <v>4</v>
      </c>
      <c r="I22" s="1">
        <v>1.33</v>
      </c>
      <c r="J22" s="1">
        <v>1</v>
      </c>
      <c r="K22" s="1">
        <v>1.33</v>
      </c>
      <c r="L22" s="1">
        <v>0</v>
      </c>
      <c r="M22" s="1">
        <v>0.67</v>
      </c>
      <c r="N22" s="1">
        <v>0.33</v>
      </c>
      <c r="O22" s="1">
        <v>0.38</v>
      </c>
      <c r="P22" s="1">
        <v>0.38</v>
      </c>
      <c r="Q22" s="1">
        <v>0.33</v>
      </c>
      <c r="R22" s="1">
        <v>0.33</v>
      </c>
      <c r="S22" s="1">
        <v>0</v>
      </c>
      <c r="T22" s="1">
        <v>0</v>
      </c>
      <c r="U22" s="1">
        <v>19.670000000000002</v>
      </c>
      <c r="V22" s="1">
        <v>16.670000000000002</v>
      </c>
      <c r="W22" s="1">
        <v>85</v>
      </c>
      <c r="X22" s="1">
        <v>4.33</v>
      </c>
      <c r="Y22" s="1">
        <v>1.33</v>
      </c>
      <c r="Z22" s="1">
        <v>31</v>
      </c>
      <c r="AA22" s="1">
        <v>0</v>
      </c>
      <c r="AB22" s="1">
        <v>0</v>
      </c>
      <c r="AC22" s="1">
        <v>2.33</v>
      </c>
      <c r="AD22" s="1">
        <v>0.67</v>
      </c>
      <c r="AE22" s="1">
        <v>0.4</v>
      </c>
      <c r="AF22" s="1">
        <v>1</v>
      </c>
      <c r="AG22" s="1">
        <v>0</v>
      </c>
      <c r="AH22" s="1">
        <v>0</v>
      </c>
      <c r="AI22" s="1">
        <v>0</v>
      </c>
      <c r="AJ22" s="1">
        <v>1</v>
      </c>
      <c r="AK22" s="1">
        <v>33.67</v>
      </c>
      <c r="AL22" s="1">
        <v>38.83</v>
      </c>
      <c r="AM22" s="1">
        <v>36.6</v>
      </c>
      <c r="AN22" s="1">
        <v>2.7</v>
      </c>
      <c r="AO22" s="1">
        <v>5.8</v>
      </c>
      <c r="AP22" s="1">
        <v>14</v>
      </c>
      <c r="AQ22" s="1">
        <v>31</v>
      </c>
      <c r="AR22" s="1">
        <v>2</v>
      </c>
      <c r="AS22" s="1">
        <v>8.33</v>
      </c>
      <c r="AT22" s="1">
        <v>0</v>
      </c>
      <c r="AU22" s="1">
        <v>0.67</v>
      </c>
      <c r="AV22" s="1">
        <v>0.33</v>
      </c>
      <c r="AW22" s="1">
        <v>49</v>
      </c>
      <c r="AX22" s="1">
        <v>4</v>
      </c>
      <c r="AY22" s="1">
        <v>0</v>
      </c>
      <c r="AZ22" s="1">
        <v>0</v>
      </c>
      <c r="BA22" s="1">
        <v>0.33</v>
      </c>
      <c r="BB22" s="1">
        <v>0.33</v>
      </c>
      <c r="BC22" s="1">
        <v>2.67</v>
      </c>
      <c r="BD22" s="1">
        <v>2.67</v>
      </c>
      <c r="BE22" s="1">
        <v>0.33</v>
      </c>
      <c r="BF22" s="1">
        <v>0</v>
      </c>
      <c r="BG22" s="1">
        <v>1</v>
      </c>
      <c r="BH22" s="1">
        <v>0.33</v>
      </c>
      <c r="BI22" s="1">
        <v>0.21</v>
      </c>
      <c r="BJ22" s="1">
        <v>41.67</v>
      </c>
      <c r="BK22" s="1">
        <v>36.67</v>
      </c>
      <c r="BL22" s="1">
        <v>88</v>
      </c>
      <c r="BM22" s="1">
        <v>37.33</v>
      </c>
      <c r="BN22" s="1">
        <v>29.67</v>
      </c>
      <c r="BO22" s="1">
        <v>79</v>
      </c>
      <c r="BP22" s="1">
        <v>19.670000000000002</v>
      </c>
      <c r="BQ22" s="1">
        <v>16.670000000000002</v>
      </c>
      <c r="BR22" s="1">
        <v>85</v>
      </c>
      <c r="BS22" s="1">
        <v>0.33</v>
      </c>
      <c r="BT22" s="1">
        <v>0</v>
      </c>
      <c r="BU22" s="1">
        <v>3</v>
      </c>
      <c r="BV22" s="1">
        <v>0</v>
      </c>
      <c r="BW22" s="1">
        <v>2</v>
      </c>
      <c r="BX22" s="1">
        <v>0.33</v>
      </c>
      <c r="BY22" s="1">
        <v>56</v>
      </c>
      <c r="BZ22" s="1">
        <v>6</v>
      </c>
      <c r="CA22" s="1">
        <v>1.33</v>
      </c>
      <c r="CB22" s="1">
        <v>6.33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6.1381171999999982</v>
      </c>
      <c r="CL22" s="1">
        <v>2</v>
      </c>
    </row>
    <row r="23" spans="1:90" x14ac:dyDescent="0.25">
      <c r="A23" s="1" t="s">
        <v>96</v>
      </c>
      <c r="B23" s="1">
        <v>6.1</v>
      </c>
      <c r="C23" s="1">
        <v>3</v>
      </c>
      <c r="D23" s="1">
        <v>88</v>
      </c>
      <c r="E23" s="1">
        <v>0.15</v>
      </c>
      <c r="F23" s="1">
        <v>0.2</v>
      </c>
      <c r="G23" s="1">
        <v>0.2</v>
      </c>
      <c r="H23" s="1">
        <v>1</v>
      </c>
      <c r="I23" s="1">
        <v>1.33</v>
      </c>
      <c r="J23" s="1">
        <v>0</v>
      </c>
      <c r="K23" s="1">
        <v>1</v>
      </c>
      <c r="L23" s="1">
        <v>0.33</v>
      </c>
      <c r="M23" s="1">
        <v>0</v>
      </c>
      <c r="N23" s="1">
        <v>1</v>
      </c>
      <c r="O23" s="1">
        <v>0.03</v>
      </c>
      <c r="P23" s="1">
        <v>0.03</v>
      </c>
      <c r="Q23" s="1">
        <v>0</v>
      </c>
      <c r="R23" s="1">
        <v>0</v>
      </c>
      <c r="S23" s="1">
        <v>0</v>
      </c>
      <c r="T23" s="1">
        <v>0</v>
      </c>
      <c r="U23" s="1">
        <v>12</v>
      </c>
      <c r="V23" s="1">
        <v>8</v>
      </c>
      <c r="W23" s="1">
        <v>67</v>
      </c>
      <c r="X23" s="1">
        <v>0</v>
      </c>
      <c r="Y23" s="1">
        <v>0</v>
      </c>
      <c r="AA23" s="1">
        <v>0</v>
      </c>
      <c r="AB23" s="1">
        <v>0</v>
      </c>
      <c r="AC23" s="1">
        <v>1.33</v>
      </c>
      <c r="AD23" s="1">
        <v>0.33</v>
      </c>
      <c r="AE23" s="1">
        <v>0.2</v>
      </c>
      <c r="AF23" s="1">
        <v>0.33</v>
      </c>
      <c r="AG23" s="1">
        <v>0</v>
      </c>
      <c r="AH23" s="1">
        <v>0.33</v>
      </c>
      <c r="AI23" s="1">
        <v>0</v>
      </c>
      <c r="AJ23" s="1">
        <v>0.67</v>
      </c>
      <c r="AK23" s="1">
        <v>12.67</v>
      </c>
      <c r="AL23" s="1">
        <v>17.3</v>
      </c>
      <c r="AM23" s="1">
        <v>13</v>
      </c>
      <c r="AN23" s="1">
        <v>0.7</v>
      </c>
      <c r="AO23" s="1">
        <v>2.9</v>
      </c>
      <c r="AP23" s="1">
        <v>5</v>
      </c>
      <c r="AQ23" s="1">
        <v>8</v>
      </c>
      <c r="AR23" s="1">
        <v>0</v>
      </c>
      <c r="AS23" s="1">
        <v>2.67</v>
      </c>
      <c r="AT23" s="1">
        <v>0.67</v>
      </c>
      <c r="AU23" s="1">
        <v>0</v>
      </c>
      <c r="AV23" s="1">
        <v>0</v>
      </c>
      <c r="AX23" s="1">
        <v>0.67</v>
      </c>
      <c r="AY23" s="1">
        <v>1.67</v>
      </c>
      <c r="AZ23" s="1">
        <v>0.67</v>
      </c>
      <c r="BA23" s="1">
        <v>0.33</v>
      </c>
      <c r="BB23" s="1">
        <v>2.67</v>
      </c>
      <c r="BC23" s="1">
        <v>10</v>
      </c>
      <c r="BD23" s="1">
        <v>6.33</v>
      </c>
      <c r="BE23" s="1">
        <v>2.67</v>
      </c>
      <c r="BF23" s="1">
        <v>1.33</v>
      </c>
      <c r="BG23" s="1">
        <v>1.67</v>
      </c>
      <c r="BH23" s="1">
        <v>0.67</v>
      </c>
      <c r="BI23" s="1">
        <v>0.81</v>
      </c>
      <c r="BJ23" s="1">
        <v>25.33</v>
      </c>
      <c r="BK23" s="1">
        <v>16.670000000000002</v>
      </c>
      <c r="BL23" s="1">
        <v>66</v>
      </c>
      <c r="BM23" s="1">
        <v>20.67</v>
      </c>
      <c r="BN23" s="1">
        <v>13</v>
      </c>
      <c r="BO23" s="1">
        <v>63</v>
      </c>
      <c r="BP23" s="1">
        <v>12</v>
      </c>
      <c r="BQ23" s="1">
        <v>8</v>
      </c>
      <c r="BR23" s="1">
        <v>67</v>
      </c>
      <c r="BS23" s="1">
        <v>0</v>
      </c>
      <c r="BT23" s="1">
        <v>0</v>
      </c>
      <c r="BU23" s="1">
        <v>3</v>
      </c>
      <c r="BV23" s="1">
        <v>0</v>
      </c>
      <c r="BW23" s="1">
        <v>1</v>
      </c>
      <c r="BX23" s="1">
        <v>0.33</v>
      </c>
      <c r="BY23" s="1">
        <v>35</v>
      </c>
      <c r="BZ23" s="1">
        <v>4</v>
      </c>
      <c r="CA23" s="1">
        <v>3.33</v>
      </c>
      <c r="CB23" s="1">
        <v>1.33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4.5150607000000029</v>
      </c>
      <c r="CL23" s="1">
        <v>2</v>
      </c>
    </row>
    <row r="24" spans="1:90" x14ac:dyDescent="0.25">
      <c r="A24" s="1" t="s">
        <v>99</v>
      </c>
      <c r="B24" s="1">
        <v>5.8</v>
      </c>
      <c r="C24" s="1">
        <v>3</v>
      </c>
      <c r="D24" s="1">
        <v>66</v>
      </c>
      <c r="E24" s="1">
        <v>0.06</v>
      </c>
      <c r="F24" s="1">
        <v>0</v>
      </c>
      <c r="G24" s="1">
        <v>0.1</v>
      </c>
      <c r="H24" s="1">
        <v>0</v>
      </c>
      <c r="I24" s="1">
        <v>1.33</v>
      </c>
      <c r="J24" s="1">
        <v>0</v>
      </c>
      <c r="K24" s="1">
        <v>1.33</v>
      </c>
      <c r="L24" s="1">
        <v>0</v>
      </c>
      <c r="M24" s="1">
        <v>0</v>
      </c>
      <c r="N24" s="1">
        <v>0</v>
      </c>
      <c r="O24" s="1">
        <v>0.03</v>
      </c>
      <c r="P24" s="1">
        <v>0.03</v>
      </c>
      <c r="Q24" s="1">
        <v>0</v>
      </c>
      <c r="R24" s="1">
        <v>0</v>
      </c>
      <c r="S24" s="1">
        <v>0</v>
      </c>
      <c r="T24" s="1">
        <v>0</v>
      </c>
      <c r="U24" s="1">
        <v>8.67</v>
      </c>
      <c r="V24" s="1">
        <v>7.33</v>
      </c>
      <c r="W24" s="1">
        <v>85</v>
      </c>
      <c r="X24" s="1">
        <v>2.33</v>
      </c>
      <c r="Y24" s="1">
        <v>0.33</v>
      </c>
      <c r="Z24" s="1">
        <v>14</v>
      </c>
      <c r="AA24" s="1">
        <v>0</v>
      </c>
      <c r="AB24" s="1">
        <v>0</v>
      </c>
      <c r="AC24" s="1">
        <v>0.67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16.670000000000002</v>
      </c>
      <c r="AL24" s="1">
        <v>10.23</v>
      </c>
      <c r="AM24" s="1">
        <v>8.1300000000000008</v>
      </c>
      <c r="AN24" s="1">
        <v>0.3</v>
      </c>
      <c r="AO24" s="1">
        <v>2.6</v>
      </c>
      <c r="AP24" s="1">
        <v>9</v>
      </c>
      <c r="AQ24" s="1">
        <v>9</v>
      </c>
      <c r="AR24" s="1">
        <v>0</v>
      </c>
      <c r="AS24" s="1">
        <v>1.67</v>
      </c>
      <c r="AT24" s="1">
        <v>0.67</v>
      </c>
      <c r="AU24" s="1">
        <v>2</v>
      </c>
      <c r="AV24" s="1">
        <v>1</v>
      </c>
      <c r="AW24" s="1">
        <v>50</v>
      </c>
      <c r="AX24" s="1">
        <v>4.33</v>
      </c>
      <c r="AY24" s="1">
        <v>1</v>
      </c>
      <c r="AZ24" s="1">
        <v>0</v>
      </c>
      <c r="BA24" s="1">
        <v>0.67</v>
      </c>
      <c r="BB24" s="1">
        <v>1.67</v>
      </c>
      <c r="BC24" s="1">
        <v>10</v>
      </c>
      <c r="BD24" s="1">
        <v>6.33</v>
      </c>
      <c r="BE24" s="1">
        <v>2.67</v>
      </c>
      <c r="BF24" s="1">
        <v>1.33</v>
      </c>
      <c r="BG24" s="1">
        <v>1.67</v>
      </c>
      <c r="BH24" s="1">
        <v>0.67</v>
      </c>
      <c r="BI24" s="1">
        <v>0.81</v>
      </c>
      <c r="BJ24" s="1">
        <v>23.67</v>
      </c>
      <c r="BK24" s="1">
        <v>21.67</v>
      </c>
      <c r="BL24" s="1">
        <v>92</v>
      </c>
      <c r="BM24" s="1">
        <v>14.67</v>
      </c>
      <c r="BN24" s="1">
        <v>11</v>
      </c>
      <c r="BO24" s="1">
        <v>75</v>
      </c>
      <c r="BP24" s="1">
        <v>8.67</v>
      </c>
      <c r="BQ24" s="1">
        <v>7.33</v>
      </c>
      <c r="BR24" s="1">
        <v>85</v>
      </c>
      <c r="BS24" s="1">
        <v>0</v>
      </c>
      <c r="BT24" s="1">
        <v>0</v>
      </c>
      <c r="BU24" s="1">
        <v>2</v>
      </c>
      <c r="BV24" s="1">
        <v>1</v>
      </c>
      <c r="BW24" s="1">
        <v>1</v>
      </c>
      <c r="BX24" s="1">
        <v>2</v>
      </c>
      <c r="BY24" s="1">
        <v>43</v>
      </c>
      <c r="BZ24" s="1">
        <v>2.33</v>
      </c>
      <c r="CA24" s="1">
        <v>1.67</v>
      </c>
      <c r="CB24" s="1">
        <v>2.67</v>
      </c>
      <c r="CC24" s="1">
        <v>1.33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4.767519000000001</v>
      </c>
      <c r="CL24" s="1">
        <v>2</v>
      </c>
    </row>
    <row r="25" spans="1:90" x14ac:dyDescent="0.25">
      <c r="A25" s="1" t="s">
        <v>100</v>
      </c>
      <c r="B25" s="1">
        <v>9.6</v>
      </c>
      <c r="C25" s="1">
        <v>3</v>
      </c>
      <c r="D25" s="1">
        <v>59.33</v>
      </c>
      <c r="E25" s="1">
        <v>0.42</v>
      </c>
      <c r="F25" s="1">
        <v>1</v>
      </c>
      <c r="G25" s="1">
        <v>0.4</v>
      </c>
      <c r="H25" s="1">
        <v>1</v>
      </c>
      <c r="I25" s="1">
        <v>2.33</v>
      </c>
      <c r="J25" s="1">
        <v>1</v>
      </c>
      <c r="K25" s="1">
        <v>2</v>
      </c>
      <c r="L25" s="1">
        <v>0.33</v>
      </c>
      <c r="M25" s="1">
        <v>0.33</v>
      </c>
      <c r="N25" s="1">
        <v>0.33</v>
      </c>
      <c r="O25" s="1">
        <v>0.3</v>
      </c>
      <c r="P25" s="1">
        <v>0.3</v>
      </c>
      <c r="Q25" s="1">
        <v>0.33</v>
      </c>
      <c r="R25" s="1">
        <v>0.33</v>
      </c>
      <c r="S25" s="1">
        <v>0</v>
      </c>
      <c r="T25" s="1">
        <v>0</v>
      </c>
      <c r="U25" s="1">
        <v>7</v>
      </c>
      <c r="V25" s="1">
        <v>3.33</v>
      </c>
      <c r="W25" s="1">
        <v>48</v>
      </c>
      <c r="X25" s="1">
        <v>0.67</v>
      </c>
      <c r="Y25" s="1">
        <v>0</v>
      </c>
      <c r="Z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0.11</v>
      </c>
      <c r="AF25" s="1">
        <v>0</v>
      </c>
      <c r="AG25" s="1">
        <v>0</v>
      </c>
      <c r="AH25" s="1">
        <v>0</v>
      </c>
      <c r="AI25" s="1">
        <v>0</v>
      </c>
      <c r="AJ25" s="1">
        <v>0.33</v>
      </c>
      <c r="AK25" s="1">
        <v>40.67</v>
      </c>
      <c r="AL25" s="1">
        <v>8.4</v>
      </c>
      <c r="AM25" s="1">
        <v>13.6</v>
      </c>
      <c r="AN25" s="1">
        <v>1.6</v>
      </c>
      <c r="AO25" s="1">
        <v>4.0999999999999996</v>
      </c>
      <c r="AP25" s="1">
        <v>3.67</v>
      </c>
      <c r="AQ25" s="1">
        <v>11.67</v>
      </c>
      <c r="AR25" s="1">
        <v>1</v>
      </c>
      <c r="AS25" s="1">
        <v>3.67</v>
      </c>
      <c r="AT25" s="1">
        <v>1.33</v>
      </c>
      <c r="AU25" s="1">
        <v>0.33</v>
      </c>
      <c r="AV25" s="1">
        <v>0.33</v>
      </c>
      <c r="AW25" s="1">
        <v>100</v>
      </c>
      <c r="AX25" s="1">
        <v>0.33</v>
      </c>
      <c r="AY25" s="1">
        <v>0</v>
      </c>
      <c r="AZ25" s="1">
        <v>0</v>
      </c>
      <c r="BA25" s="1">
        <v>0</v>
      </c>
      <c r="BB25" s="1">
        <v>0</v>
      </c>
      <c r="BC25" s="1">
        <v>19</v>
      </c>
      <c r="BD25" s="1">
        <v>12.33</v>
      </c>
      <c r="BE25" s="1">
        <v>5.33</v>
      </c>
      <c r="BF25" s="1">
        <v>1</v>
      </c>
      <c r="BG25" s="1">
        <v>3.33</v>
      </c>
      <c r="BH25" s="1">
        <v>3.67</v>
      </c>
      <c r="BI25" s="1">
        <v>2.3199999999999998</v>
      </c>
      <c r="BJ25" s="1">
        <v>10</v>
      </c>
      <c r="BK25" s="1">
        <v>6</v>
      </c>
      <c r="BL25" s="1">
        <v>60</v>
      </c>
      <c r="BM25" s="1">
        <v>8.67</v>
      </c>
      <c r="BN25" s="1">
        <v>4.33</v>
      </c>
      <c r="BO25" s="1">
        <v>50</v>
      </c>
      <c r="BP25" s="1">
        <v>7</v>
      </c>
      <c r="BQ25" s="1">
        <v>3.33</v>
      </c>
      <c r="BR25" s="1">
        <v>48</v>
      </c>
      <c r="BS25" s="1">
        <v>0</v>
      </c>
      <c r="BT25" s="1">
        <v>0</v>
      </c>
      <c r="BU25" s="1">
        <v>2</v>
      </c>
      <c r="BV25" s="1">
        <v>1</v>
      </c>
      <c r="BW25" s="1">
        <v>1</v>
      </c>
      <c r="BX25" s="1">
        <v>0</v>
      </c>
      <c r="BY25" s="1">
        <v>17</v>
      </c>
      <c r="BZ25" s="1">
        <v>4.33</v>
      </c>
      <c r="CA25" s="1">
        <v>1.67</v>
      </c>
      <c r="CB25" s="1">
        <v>1</v>
      </c>
      <c r="CC25" s="1">
        <v>0.67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4.0556169999999971</v>
      </c>
      <c r="CL25" s="1">
        <v>2</v>
      </c>
    </row>
    <row r="26" spans="1:90" x14ac:dyDescent="0.25">
      <c r="A26" s="1" t="s">
        <v>102</v>
      </c>
      <c r="B26" s="1">
        <v>6.8</v>
      </c>
      <c r="C26" s="1">
        <v>2</v>
      </c>
      <c r="D26" s="1">
        <v>80.5</v>
      </c>
      <c r="E26" s="1">
        <v>0.22</v>
      </c>
      <c r="F26" s="1">
        <v>0.33</v>
      </c>
      <c r="G26" s="1">
        <v>0.4</v>
      </c>
      <c r="H26" s="1">
        <v>1</v>
      </c>
      <c r="I26" s="1">
        <v>2</v>
      </c>
      <c r="J26" s="1">
        <v>0.5</v>
      </c>
      <c r="K26" s="1">
        <v>1</v>
      </c>
      <c r="L26" s="1">
        <v>1</v>
      </c>
      <c r="M26" s="1">
        <v>0</v>
      </c>
      <c r="N26" s="1">
        <v>0</v>
      </c>
      <c r="O26" s="1">
        <v>0.1</v>
      </c>
      <c r="P26" s="1">
        <v>0.1</v>
      </c>
      <c r="Q26" s="1">
        <v>0</v>
      </c>
      <c r="R26" s="1">
        <v>0</v>
      </c>
      <c r="S26" s="1">
        <v>0</v>
      </c>
      <c r="T26" s="1">
        <v>0</v>
      </c>
      <c r="U26" s="1">
        <v>12</v>
      </c>
      <c r="V26" s="1">
        <v>5.5</v>
      </c>
      <c r="W26" s="1">
        <v>46</v>
      </c>
      <c r="X26" s="1">
        <v>0</v>
      </c>
      <c r="Y26" s="1">
        <v>0</v>
      </c>
      <c r="AA26" s="1">
        <v>0</v>
      </c>
      <c r="AB26" s="1">
        <v>0</v>
      </c>
      <c r="AC26" s="1">
        <v>1.5</v>
      </c>
      <c r="AD26" s="1">
        <v>0.5</v>
      </c>
      <c r="AE26" s="1">
        <v>0.28999999999999998</v>
      </c>
      <c r="AF26" s="1">
        <v>0.5</v>
      </c>
      <c r="AG26" s="1">
        <v>0</v>
      </c>
      <c r="AH26" s="1">
        <v>0</v>
      </c>
      <c r="AI26" s="1">
        <v>0</v>
      </c>
      <c r="AJ26" s="1">
        <v>0</v>
      </c>
      <c r="AK26" s="1">
        <v>22.5</v>
      </c>
      <c r="AL26" s="1">
        <v>19.25</v>
      </c>
      <c r="AM26" s="1">
        <v>3.6</v>
      </c>
      <c r="AN26" s="1">
        <v>1.3</v>
      </c>
      <c r="AO26" s="1">
        <v>4.0999999999999996</v>
      </c>
      <c r="AP26" s="1">
        <v>4.5</v>
      </c>
      <c r="AQ26" s="1">
        <v>9</v>
      </c>
      <c r="AR26" s="1">
        <v>0</v>
      </c>
      <c r="AS26" s="1">
        <v>3.5</v>
      </c>
      <c r="AT26" s="1">
        <v>1</v>
      </c>
      <c r="AU26" s="1">
        <v>1</v>
      </c>
      <c r="AV26" s="1">
        <v>0.5</v>
      </c>
      <c r="AW26" s="1">
        <v>50</v>
      </c>
      <c r="AX26" s="1">
        <v>4.5</v>
      </c>
      <c r="AY26" s="1">
        <v>0.5</v>
      </c>
      <c r="AZ26" s="1">
        <v>0</v>
      </c>
      <c r="BA26" s="1">
        <v>0.5</v>
      </c>
      <c r="BB26" s="1">
        <v>1</v>
      </c>
      <c r="BC26" s="1">
        <v>12.5</v>
      </c>
      <c r="BD26" s="1">
        <v>9</v>
      </c>
      <c r="BE26" s="1">
        <v>4.5</v>
      </c>
      <c r="BF26" s="1">
        <v>2.5</v>
      </c>
      <c r="BG26" s="1">
        <v>4</v>
      </c>
      <c r="BH26" s="1">
        <v>2.5</v>
      </c>
      <c r="BI26" s="1">
        <v>1.62</v>
      </c>
      <c r="BJ26" s="1">
        <v>18.5</v>
      </c>
      <c r="BK26" s="1">
        <v>10.5</v>
      </c>
      <c r="BL26" s="1">
        <v>57</v>
      </c>
      <c r="BM26" s="1">
        <v>16</v>
      </c>
      <c r="BN26" s="1">
        <v>8</v>
      </c>
      <c r="BO26" s="1">
        <v>50</v>
      </c>
      <c r="BP26" s="1">
        <v>12</v>
      </c>
      <c r="BQ26" s="1">
        <v>5.5</v>
      </c>
      <c r="BR26" s="1">
        <v>46</v>
      </c>
      <c r="BS26" s="1">
        <v>0</v>
      </c>
      <c r="BT26" s="1">
        <v>0</v>
      </c>
      <c r="BU26" s="1">
        <v>2</v>
      </c>
      <c r="BV26" s="1">
        <v>0</v>
      </c>
      <c r="BW26" s="1">
        <v>1</v>
      </c>
      <c r="BX26" s="1">
        <v>0</v>
      </c>
      <c r="BY26" s="1">
        <v>35.5</v>
      </c>
      <c r="BZ26" s="1">
        <v>3.5</v>
      </c>
      <c r="CA26" s="1">
        <v>2.5</v>
      </c>
      <c r="CB26" s="1">
        <v>0.5</v>
      </c>
      <c r="CC26" s="1">
        <v>1.5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5.9499281000000011</v>
      </c>
      <c r="CL26" s="1">
        <v>2</v>
      </c>
    </row>
    <row r="27" spans="1:90" x14ac:dyDescent="0.25">
      <c r="A27" s="1" t="s">
        <v>103</v>
      </c>
      <c r="B27" s="1">
        <v>5.7</v>
      </c>
      <c r="C27" s="1">
        <v>3</v>
      </c>
      <c r="D27" s="1">
        <v>84.67</v>
      </c>
      <c r="E27" s="1">
        <v>0.24</v>
      </c>
      <c r="F27" s="1">
        <v>0.33</v>
      </c>
      <c r="G27" s="1">
        <v>0.4</v>
      </c>
      <c r="H27" s="1">
        <v>1</v>
      </c>
      <c r="I27" s="1">
        <v>3</v>
      </c>
      <c r="J27" s="1">
        <v>0.67</v>
      </c>
      <c r="K27" s="1">
        <v>1.67</v>
      </c>
      <c r="L27" s="1">
        <v>1.33</v>
      </c>
      <c r="M27" s="1">
        <v>0.33</v>
      </c>
      <c r="N27" s="1">
        <v>0.33</v>
      </c>
      <c r="O27" s="1">
        <v>0.24</v>
      </c>
      <c r="P27" s="1">
        <v>0.24</v>
      </c>
      <c r="Q27" s="1">
        <v>0</v>
      </c>
      <c r="R27" s="1">
        <v>0</v>
      </c>
      <c r="S27" s="1">
        <v>0</v>
      </c>
      <c r="T27" s="1">
        <v>0</v>
      </c>
      <c r="U27" s="1">
        <v>9.67</v>
      </c>
      <c r="V27" s="1">
        <v>6.67</v>
      </c>
      <c r="W27" s="1">
        <v>69</v>
      </c>
      <c r="X27" s="1">
        <v>2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0.1</v>
      </c>
      <c r="AF27" s="1">
        <v>0.33</v>
      </c>
      <c r="AG27" s="1">
        <v>0</v>
      </c>
      <c r="AH27" s="1">
        <v>0</v>
      </c>
      <c r="AI27" s="1">
        <v>0</v>
      </c>
      <c r="AJ27" s="1">
        <v>0.33</v>
      </c>
      <c r="AK27" s="1">
        <v>32.33</v>
      </c>
      <c r="AL27" s="1">
        <v>15.93</v>
      </c>
      <c r="AM27" s="1">
        <v>3.4</v>
      </c>
      <c r="AN27" s="1">
        <v>1.3</v>
      </c>
      <c r="AO27" s="1">
        <v>4.0999999999999996</v>
      </c>
      <c r="AP27" s="1">
        <v>3.67</v>
      </c>
      <c r="AQ27" s="1">
        <v>6.67</v>
      </c>
      <c r="AR27" s="1">
        <v>0</v>
      </c>
      <c r="AS27" s="1">
        <v>3</v>
      </c>
      <c r="AT27" s="1">
        <v>1</v>
      </c>
      <c r="AU27" s="1">
        <v>0.67</v>
      </c>
      <c r="AV27" s="1">
        <v>0.33</v>
      </c>
      <c r="AW27" s="1">
        <v>49</v>
      </c>
      <c r="AX27" s="1">
        <v>2</v>
      </c>
      <c r="AY27" s="1">
        <v>0</v>
      </c>
      <c r="AZ27" s="1">
        <v>0</v>
      </c>
      <c r="BA27" s="1">
        <v>0</v>
      </c>
      <c r="BB27" s="1">
        <v>0</v>
      </c>
      <c r="BC27" s="1">
        <v>12.67</v>
      </c>
      <c r="BD27" s="1">
        <v>7.67</v>
      </c>
      <c r="BE27" s="1">
        <v>4</v>
      </c>
      <c r="BF27" s="1">
        <v>2</v>
      </c>
      <c r="BG27" s="1">
        <v>3.33</v>
      </c>
      <c r="BH27" s="1">
        <v>1.67</v>
      </c>
      <c r="BI27" s="1">
        <v>1.31</v>
      </c>
      <c r="BJ27" s="1">
        <v>18.329999999999998</v>
      </c>
      <c r="BK27" s="1">
        <v>14.67</v>
      </c>
      <c r="BL27" s="1">
        <v>80</v>
      </c>
      <c r="BM27" s="1">
        <v>15.33</v>
      </c>
      <c r="BN27" s="1">
        <v>10</v>
      </c>
      <c r="BO27" s="1">
        <v>65</v>
      </c>
      <c r="BP27" s="1">
        <v>9.67</v>
      </c>
      <c r="BQ27" s="1">
        <v>6.67</v>
      </c>
      <c r="BR27" s="1">
        <v>69</v>
      </c>
      <c r="BS27" s="1">
        <v>1</v>
      </c>
      <c r="BT27" s="1">
        <v>0.67</v>
      </c>
      <c r="BU27" s="1">
        <v>3</v>
      </c>
      <c r="BV27" s="1">
        <v>0</v>
      </c>
      <c r="BW27" s="1">
        <v>1</v>
      </c>
      <c r="BX27" s="1">
        <v>1</v>
      </c>
      <c r="BY27" s="1">
        <v>30</v>
      </c>
      <c r="BZ27" s="1">
        <v>3.33</v>
      </c>
      <c r="CA27" s="1">
        <v>1</v>
      </c>
      <c r="CB27" s="1">
        <v>3.33</v>
      </c>
      <c r="CC27" s="1">
        <v>0.33</v>
      </c>
      <c r="CD27" s="1">
        <v>0.33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5.4957677999999994</v>
      </c>
      <c r="CL27" s="1">
        <v>2</v>
      </c>
    </row>
    <row r="28" spans="1:90" x14ac:dyDescent="0.25">
      <c r="A28" s="1" t="s">
        <v>64</v>
      </c>
      <c r="B28" s="1">
        <v>5.2</v>
      </c>
      <c r="C28" s="1">
        <v>2</v>
      </c>
      <c r="D28" s="1">
        <v>12.5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0.5</v>
      </c>
      <c r="V28" s="1">
        <v>0.5</v>
      </c>
      <c r="W28" s="1">
        <v>100</v>
      </c>
      <c r="X28" s="1">
        <v>0</v>
      </c>
      <c r="Y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0.15</v>
      </c>
      <c r="AM28" s="1">
        <v>0.6</v>
      </c>
      <c r="AN28" s="1">
        <v>0</v>
      </c>
      <c r="AO28" s="1">
        <v>1.6</v>
      </c>
      <c r="AP28" s="1">
        <v>2.5</v>
      </c>
      <c r="AQ28" s="1">
        <v>2.5</v>
      </c>
      <c r="AR28" s="1">
        <v>0</v>
      </c>
      <c r="AS28" s="1">
        <v>1</v>
      </c>
      <c r="AT28" s="1">
        <v>0.5</v>
      </c>
      <c r="AU28" s="1">
        <v>0</v>
      </c>
      <c r="AV28" s="1">
        <v>0</v>
      </c>
      <c r="AX28" s="1">
        <v>0</v>
      </c>
      <c r="AY28" s="1">
        <v>0.5</v>
      </c>
      <c r="AZ28" s="1">
        <v>0</v>
      </c>
      <c r="BA28" s="1">
        <v>0</v>
      </c>
      <c r="BB28" s="1">
        <v>0.5</v>
      </c>
      <c r="BC28" s="1">
        <v>13</v>
      </c>
      <c r="BD28" s="1">
        <v>8.5</v>
      </c>
      <c r="BE28" s="1">
        <v>4</v>
      </c>
      <c r="BF28" s="1">
        <v>1</v>
      </c>
      <c r="BG28" s="1">
        <v>3</v>
      </c>
      <c r="BH28" s="1">
        <v>2.5</v>
      </c>
      <c r="BI28" s="1">
        <v>1.54</v>
      </c>
      <c r="BJ28" s="1">
        <v>1</v>
      </c>
      <c r="BK28" s="1">
        <v>1</v>
      </c>
      <c r="BL28" s="1">
        <v>100</v>
      </c>
      <c r="BM28" s="1">
        <v>0.5</v>
      </c>
      <c r="BN28" s="1">
        <v>0.5</v>
      </c>
      <c r="BO28" s="1">
        <v>100</v>
      </c>
      <c r="BP28" s="1">
        <v>0.5</v>
      </c>
      <c r="BQ28" s="1">
        <v>0.5</v>
      </c>
      <c r="BR28" s="1">
        <v>100</v>
      </c>
      <c r="BS28" s="1">
        <v>0</v>
      </c>
      <c r="BT28" s="1">
        <v>0</v>
      </c>
      <c r="BU28" s="1">
        <v>0</v>
      </c>
      <c r="BV28" s="1">
        <v>2</v>
      </c>
      <c r="BW28" s="1">
        <v>0</v>
      </c>
      <c r="BX28" s="1">
        <v>0</v>
      </c>
      <c r="BY28" s="1">
        <v>3.5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3.5559614000000002</v>
      </c>
      <c r="CL28" s="1">
        <v>1</v>
      </c>
    </row>
    <row r="29" spans="1:90" x14ac:dyDescent="0.25">
      <c r="A29" s="1" t="s">
        <v>69</v>
      </c>
      <c r="B29" s="1">
        <v>5.2</v>
      </c>
      <c r="C29" s="1">
        <v>2</v>
      </c>
      <c r="D29" s="1">
        <v>9.5</v>
      </c>
      <c r="E29" s="1">
        <v>0.19</v>
      </c>
      <c r="F29" s="1">
        <v>0</v>
      </c>
      <c r="G29" s="1">
        <v>0.3</v>
      </c>
      <c r="H29" s="1">
        <v>0</v>
      </c>
      <c r="I29" s="1">
        <v>1.5</v>
      </c>
      <c r="J29" s="1">
        <v>0</v>
      </c>
      <c r="K29" s="1">
        <v>1</v>
      </c>
      <c r="L29" s="1">
        <v>0.5</v>
      </c>
      <c r="M29" s="1">
        <v>0</v>
      </c>
      <c r="N29" s="1">
        <v>0.5</v>
      </c>
      <c r="O29" s="1">
        <v>0.03</v>
      </c>
      <c r="P29" s="1">
        <v>0.03</v>
      </c>
      <c r="Q29" s="1">
        <v>0</v>
      </c>
      <c r="R29" s="1">
        <v>0</v>
      </c>
      <c r="S29" s="1">
        <v>0</v>
      </c>
      <c r="T29" s="1">
        <v>0</v>
      </c>
      <c r="U29" s="1">
        <v>1.5</v>
      </c>
      <c r="V29" s="1">
        <v>1</v>
      </c>
      <c r="W29" s="1">
        <v>67</v>
      </c>
      <c r="X29" s="1">
        <v>0</v>
      </c>
      <c r="Y29" s="1">
        <v>0</v>
      </c>
      <c r="AA29" s="1">
        <v>0</v>
      </c>
      <c r="AB29" s="1">
        <v>0</v>
      </c>
      <c r="AC29" s="1">
        <v>0.5</v>
      </c>
      <c r="AD29" s="1">
        <v>0.5</v>
      </c>
      <c r="AE29" s="1">
        <v>0.24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15</v>
      </c>
      <c r="AL29" s="1">
        <v>5.5</v>
      </c>
      <c r="AM29" s="1">
        <v>1.6</v>
      </c>
      <c r="AN29" s="1">
        <v>0.8</v>
      </c>
      <c r="AO29" s="1">
        <v>2.9</v>
      </c>
      <c r="AP29" s="1">
        <v>4.5</v>
      </c>
      <c r="AQ29" s="1">
        <v>4.5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0.5</v>
      </c>
      <c r="AY29" s="1">
        <v>0</v>
      </c>
      <c r="AZ29" s="1">
        <v>0</v>
      </c>
      <c r="BA29" s="1">
        <v>0</v>
      </c>
      <c r="BB29" s="1">
        <v>0</v>
      </c>
      <c r="BC29" s="1">
        <v>20.5</v>
      </c>
      <c r="BD29" s="1">
        <v>14</v>
      </c>
      <c r="BE29" s="1">
        <v>7.5</v>
      </c>
      <c r="BF29" s="1">
        <v>2</v>
      </c>
      <c r="BG29" s="1">
        <v>6</v>
      </c>
      <c r="BH29" s="1">
        <v>3</v>
      </c>
      <c r="BI29" s="1">
        <v>2.35</v>
      </c>
      <c r="BJ29" s="1">
        <v>2</v>
      </c>
      <c r="BK29" s="1">
        <v>1.5</v>
      </c>
      <c r="BL29" s="1">
        <v>75</v>
      </c>
      <c r="BM29" s="1">
        <v>2</v>
      </c>
      <c r="BN29" s="1">
        <v>1.5</v>
      </c>
      <c r="BO29" s="1">
        <v>75</v>
      </c>
      <c r="BP29" s="1">
        <v>1.5</v>
      </c>
      <c r="BQ29" s="1">
        <v>1</v>
      </c>
      <c r="BR29" s="1">
        <v>67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6</v>
      </c>
      <c r="BZ29" s="1">
        <v>1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3.9452024000000012</v>
      </c>
      <c r="CL29" s="1">
        <v>1</v>
      </c>
    </row>
    <row r="30" spans="1:90" x14ac:dyDescent="0.25">
      <c r="A30" s="1" t="s">
        <v>70</v>
      </c>
      <c r="B30" s="1">
        <v>6.2</v>
      </c>
      <c r="C30" s="1">
        <v>2</v>
      </c>
      <c r="D30" s="1">
        <v>59</v>
      </c>
      <c r="E30" s="1">
        <v>0.34</v>
      </c>
      <c r="F30" s="1">
        <v>0</v>
      </c>
      <c r="G30" s="1">
        <v>0.3</v>
      </c>
      <c r="H30" s="1">
        <v>0</v>
      </c>
      <c r="I30" s="1">
        <v>0.5</v>
      </c>
      <c r="J30" s="1">
        <v>0.5</v>
      </c>
      <c r="K30" s="1">
        <v>0.5</v>
      </c>
      <c r="L30" s="1">
        <v>0</v>
      </c>
      <c r="M30" s="1">
        <v>0</v>
      </c>
      <c r="N30" s="1">
        <v>0</v>
      </c>
      <c r="O30" s="1">
        <v>0.08</v>
      </c>
      <c r="P30" s="1">
        <v>0.08</v>
      </c>
      <c r="Q30" s="1">
        <v>0</v>
      </c>
      <c r="R30" s="1">
        <v>0</v>
      </c>
      <c r="S30" s="1">
        <v>0</v>
      </c>
      <c r="T30" s="1">
        <v>0</v>
      </c>
      <c r="U30" s="1">
        <v>6.5</v>
      </c>
      <c r="V30" s="1">
        <v>4.5</v>
      </c>
      <c r="W30" s="1">
        <v>69</v>
      </c>
      <c r="X30" s="1">
        <v>1.5</v>
      </c>
      <c r="Y30" s="1">
        <v>1</v>
      </c>
      <c r="Z30" s="1">
        <v>67</v>
      </c>
      <c r="AA30" s="1">
        <v>0</v>
      </c>
      <c r="AB30" s="1">
        <v>0</v>
      </c>
      <c r="AC30" s="1">
        <v>1.5</v>
      </c>
      <c r="AD30" s="1">
        <v>0.5</v>
      </c>
      <c r="AE30" s="1">
        <v>0.26</v>
      </c>
      <c r="AF30" s="1">
        <v>0</v>
      </c>
      <c r="AG30" s="1">
        <v>0</v>
      </c>
      <c r="AH30" s="1">
        <v>0.5</v>
      </c>
      <c r="AI30" s="1">
        <v>0</v>
      </c>
      <c r="AJ30" s="1">
        <v>0</v>
      </c>
      <c r="AK30" s="1">
        <v>9.5</v>
      </c>
      <c r="AL30" s="1">
        <v>20.399999999999999</v>
      </c>
      <c r="AM30" s="1">
        <v>8.5</v>
      </c>
      <c r="AN30" s="1">
        <v>1.1000000000000001</v>
      </c>
      <c r="AO30" s="1">
        <v>3.3</v>
      </c>
      <c r="AP30" s="1">
        <v>8.5</v>
      </c>
      <c r="AQ30" s="1">
        <v>8.5</v>
      </c>
      <c r="AR30" s="1">
        <v>0</v>
      </c>
      <c r="AS30" s="1">
        <v>1</v>
      </c>
      <c r="AT30" s="1">
        <v>1</v>
      </c>
      <c r="AU30" s="1">
        <v>1</v>
      </c>
      <c r="AV30" s="1">
        <v>0.5</v>
      </c>
      <c r="AW30" s="1">
        <v>50</v>
      </c>
      <c r="AX30" s="1">
        <v>2</v>
      </c>
      <c r="AY30" s="1">
        <v>0</v>
      </c>
      <c r="AZ30" s="1">
        <v>0</v>
      </c>
      <c r="BA30" s="1">
        <v>0.5</v>
      </c>
      <c r="BB30" s="1">
        <v>0.5</v>
      </c>
      <c r="BC30" s="1">
        <v>21</v>
      </c>
      <c r="BD30" s="1">
        <v>15.5</v>
      </c>
      <c r="BE30" s="1">
        <v>6</v>
      </c>
      <c r="BF30" s="1">
        <v>0</v>
      </c>
      <c r="BG30" s="1">
        <v>3</v>
      </c>
      <c r="BH30" s="1">
        <v>3.5</v>
      </c>
      <c r="BI30" s="1">
        <v>2.38</v>
      </c>
      <c r="BJ30" s="1">
        <v>21</v>
      </c>
      <c r="BK30" s="1">
        <v>16.5</v>
      </c>
      <c r="BL30" s="1">
        <v>79</v>
      </c>
      <c r="BM30" s="1">
        <v>13</v>
      </c>
      <c r="BN30" s="1">
        <v>9.5</v>
      </c>
      <c r="BO30" s="1">
        <v>73</v>
      </c>
      <c r="BP30" s="1">
        <v>6.5</v>
      </c>
      <c r="BQ30" s="1">
        <v>4.5</v>
      </c>
      <c r="BR30" s="1">
        <v>69</v>
      </c>
      <c r="BS30" s="1">
        <v>0</v>
      </c>
      <c r="BT30" s="1">
        <v>0</v>
      </c>
      <c r="BU30" s="1">
        <v>2</v>
      </c>
      <c r="BV30" s="1">
        <v>0</v>
      </c>
      <c r="BW30" s="1">
        <v>2</v>
      </c>
      <c r="BX30" s="1">
        <v>0</v>
      </c>
      <c r="BY30" s="1">
        <v>29</v>
      </c>
      <c r="BZ30" s="1">
        <v>1</v>
      </c>
      <c r="CA30" s="1">
        <v>1.5</v>
      </c>
      <c r="CB30" s="1">
        <v>2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3.5099991999999993</v>
      </c>
      <c r="CL30" s="1">
        <v>1</v>
      </c>
    </row>
    <row r="31" spans="1:90" x14ac:dyDescent="0.25">
      <c r="A31" s="1" t="s">
        <v>84</v>
      </c>
      <c r="B31" s="1">
        <v>6.9</v>
      </c>
      <c r="C31" s="1">
        <v>3</v>
      </c>
      <c r="D31" s="1">
        <v>16.329999999999998</v>
      </c>
      <c r="E31" s="1">
        <v>0.21</v>
      </c>
      <c r="F31" s="1">
        <v>0</v>
      </c>
      <c r="G31" s="1">
        <v>0.2</v>
      </c>
      <c r="H31" s="1">
        <v>0</v>
      </c>
      <c r="I31" s="1">
        <v>0.67</v>
      </c>
      <c r="J31" s="1">
        <v>0</v>
      </c>
      <c r="K31" s="1">
        <v>0.67</v>
      </c>
      <c r="L31" s="1">
        <v>0</v>
      </c>
      <c r="M31" s="1">
        <v>0</v>
      </c>
      <c r="N31" s="1">
        <v>0.33</v>
      </c>
      <c r="O31" s="1">
        <v>0.01</v>
      </c>
      <c r="P31" s="1">
        <v>0.01</v>
      </c>
      <c r="Q31" s="1">
        <v>0</v>
      </c>
      <c r="R31" s="1">
        <v>0</v>
      </c>
      <c r="S31" s="1">
        <v>0</v>
      </c>
      <c r="T31" s="1">
        <v>0</v>
      </c>
      <c r="U31" s="1">
        <v>3.33</v>
      </c>
      <c r="V31" s="1">
        <v>1.67</v>
      </c>
      <c r="W31" s="1">
        <v>50</v>
      </c>
      <c r="X31" s="1">
        <v>0</v>
      </c>
      <c r="Y31" s="1">
        <v>0</v>
      </c>
      <c r="AA31" s="1">
        <v>0</v>
      </c>
      <c r="AB31" s="1">
        <v>0</v>
      </c>
      <c r="AC31" s="1">
        <v>0.33</v>
      </c>
      <c r="AD31" s="1">
        <v>0.33</v>
      </c>
      <c r="AE31" s="1">
        <v>0.15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4.67</v>
      </c>
      <c r="AL31" s="1">
        <v>5.07</v>
      </c>
      <c r="AM31" s="1">
        <v>0.53</v>
      </c>
      <c r="AN31" s="1">
        <v>0.5</v>
      </c>
      <c r="AO31" s="1">
        <v>2.2999999999999998</v>
      </c>
      <c r="AP31" s="1">
        <v>3</v>
      </c>
      <c r="AQ31" s="1">
        <v>3</v>
      </c>
      <c r="AR31" s="1">
        <v>0</v>
      </c>
      <c r="AS31" s="1">
        <v>1</v>
      </c>
      <c r="AT31" s="1">
        <v>0.33</v>
      </c>
      <c r="AU31" s="1">
        <v>0</v>
      </c>
      <c r="AV31" s="1">
        <v>0</v>
      </c>
      <c r="AX31" s="1">
        <v>0.67</v>
      </c>
      <c r="AY31" s="1">
        <v>0</v>
      </c>
      <c r="AZ31" s="1">
        <v>0</v>
      </c>
      <c r="BA31" s="1">
        <v>0.33</v>
      </c>
      <c r="BB31" s="1">
        <v>0.33</v>
      </c>
      <c r="BC31" s="1">
        <v>19.329999999999998</v>
      </c>
      <c r="BD31" s="1">
        <v>13.67</v>
      </c>
      <c r="BE31" s="1">
        <v>6.33</v>
      </c>
      <c r="BF31" s="1">
        <v>0.67</v>
      </c>
      <c r="BG31" s="1">
        <v>3.67</v>
      </c>
      <c r="BH31" s="1">
        <v>2.67</v>
      </c>
      <c r="BI31" s="1">
        <v>2.15</v>
      </c>
      <c r="BJ31" s="1">
        <v>7.67</v>
      </c>
      <c r="BK31" s="1">
        <v>5</v>
      </c>
      <c r="BL31" s="1">
        <v>65</v>
      </c>
      <c r="BM31" s="1">
        <v>4.67</v>
      </c>
      <c r="BN31" s="1">
        <v>2.33</v>
      </c>
      <c r="BO31" s="1">
        <v>50</v>
      </c>
      <c r="BP31" s="1">
        <v>3.33</v>
      </c>
      <c r="BQ31" s="1">
        <v>1.67</v>
      </c>
      <c r="BR31" s="1">
        <v>50</v>
      </c>
      <c r="BS31" s="1">
        <v>0</v>
      </c>
      <c r="BT31" s="1">
        <v>0</v>
      </c>
      <c r="BU31" s="1">
        <v>0</v>
      </c>
      <c r="BV31" s="1">
        <v>3</v>
      </c>
      <c r="BW31" s="1">
        <v>0</v>
      </c>
      <c r="BX31" s="1">
        <v>0.67</v>
      </c>
      <c r="BY31" s="1">
        <v>11.33</v>
      </c>
      <c r="BZ31" s="1">
        <v>1.33</v>
      </c>
      <c r="CA31" s="1">
        <v>1.67</v>
      </c>
      <c r="CB31" s="1">
        <v>0.67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4.8945769000000032</v>
      </c>
      <c r="CL31" s="1">
        <v>1</v>
      </c>
    </row>
    <row r="32" spans="1:90" x14ac:dyDescent="0.25">
      <c r="A32" s="1" t="s">
        <v>85</v>
      </c>
      <c r="B32" s="1">
        <v>4.9000000000000004</v>
      </c>
      <c r="C32" s="1">
        <v>2</v>
      </c>
      <c r="D32" s="1">
        <v>10.5</v>
      </c>
      <c r="E32" s="1">
        <v>0.02</v>
      </c>
      <c r="F32" s="1">
        <v>0</v>
      </c>
      <c r="G32" s="1">
        <v>0</v>
      </c>
      <c r="H32" s="1">
        <v>0</v>
      </c>
      <c r="I32" s="1">
        <v>0.5</v>
      </c>
      <c r="J32" s="1">
        <v>0</v>
      </c>
      <c r="K32" s="1">
        <v>0.5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</v>
      </c>
      <c r="V32" s="1">
        <v>1.5</v>
      </c>
      <c r="W32" s="1">
        <v>75</v>
      </c>
      <c r="X32" s="1">
        <v>0.5</v>
      </c>
      <c r="Y32" s="1">
        <v>0.5</v>
      </c>
      <c r="Z32" s="1">
        <v>100</v>
      </c>
      <c r="AA32" s="1">
        <v>0</v>
      </c>
      <c r="AB32" s="1">
        <v>0</v>
      </c>
      <c r="AC32" s="1">
        <v>0.5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7.4</v>
      </c>
      <c r="AM32" s="1">
        <v>2.5</v>
      </c>
      <c r="AN32" s="1">
        <v>0.1</v>
      </c>
      <c r="AO32" s="1">
        <v>1.8</v>
      </c>
      <c r="AP32" s="1">
        <v>3</v>
      </c>
      <c r="AQ32" s="1">
        <v>3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0</v>
      </c>
      <c r="AY32" s="1">
        <v>0.5</v>
      </c>
      <c r="AZ32" s="1">
        <v>0</v>
      </c>
      <c r="BA32" s="1">
        <v>0</v>
      </c>
      <c r="BB32" s="1">
        <v>0.5</v>
      </c>
      <c r="BC32" s="1">
        <v>19.5</v>
      </c>
      <c r="BD32" s="1">
        <v>14</v>
      </c>
      <c r="BE32" s="1">
        <v>4.5</v>
      </c>
      <c r="BF32" s="1">
        <v>0.5</v>
      </c>
      <c r="BG32" s="1">
        <v>2</v>
      </c>
      <c r="BH32" s="1">
        <v>2</v>
      </c>
      <c r="BI32" s="1">
        <v>1.62</v>
      </c>
      <c r="BJ32" s="1">
        <v>2.5</v>
      </c>
      <c r="BK32" s="1">
        <v>1.5</v>
      </c>
      <c r="BL32" s="1">
        <v>60</v>
      </c>
      <c r="BM32" s="1">
        <v>2.5</v>
      </c>
      <c r="BN32" s="1">
        <v>2</v>
      </c>
      <c r="BO32" s="1">
        <v>80</v>
      </c>
      <c r="BP32" s="1">
        <v>2</v>
      </c>
      <c r="BQ32" s="1">
        <v>1.5</v>
      </c>
      <c r="BR32" s="1">
        <v>75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5</v>
      </c>
      <c r="BZ32" s="1">
        <v>0.5</v>
      </c>
      <c r="CA32" s="1">
        <v>0</v>
      </c>
      <c r="CB32" s="1">
        <v>0.5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6.4936554000000015</v>
      </c>
      <c r="CL32" s="1">
        <v>1</v>
      </c>
    </row>
    <row r="33" spans="1:90" x14ac:dyDescent="0.25">
      <c r="A33" s="1" t="s">
        <v>106</v>
      </c>
      <c r="B33" s="1">
        <v>5.4</v>
      </c>
      <c r="C33" s="1">
        <v>1</v>
      </c>
      <c r="D33" s="1">
        <v>27</v>
      </c>
      <c r="E33" s="1">
        <v>0.2</v>
      </c>
      <c r="F33" s="1">
        <v>0.5</v>
      </c>
      <c r="G33" s="1">
        <v>0.6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0.48</v>
      </c>
      <c r="P33" s="1">
        <v>0.48</v>
      </c>
      <c r="Q33" s="1">
        <v>1</v>
      </c>
      <c r="R33" s="1">
        <v>1</v>
      </c>
      <c r="S33" s="1">
        <v>0</v>
      </c>
      <c r="T33" s="1">
        <v>0</v>
      </c>
      <c r="U33" s="1">
        <v>1</v>
      </c>
      <c r="V33" s="1">
        <v>1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0.08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35</v>
      </c>
      <c r="AL33" s="1">
        <v>0.4</v>
      </c>
      <c r="AM33" s="1">
        <v>40.4</v>
      </c>
      <c r="AN33" s="1">
        <v>2.2000000000000002</v>
      </c>
      <c r="AO33" s="1">
        <v>4</v>
      </c>
      <c r="AP33" s="1">
        <v>8</v>
      </c>
      <c r="AQ33" s="1">
        <v>32</v>
      </c>
      <c r="AR33" s="1">
        <v>3</v>
      </c>
      <c r="AS33" s="1">
        <v>8</v>
      </c>
      <c r="AT33" s="1">
        <v>0</v>
      </c>
      <c r="AU33" s="1">
        <v>3</v>
      </c>
      <c r="AV33" s="1">
        <v>3</v>
      </c>
      <c r="AW33" s="1">
        <v>100</v>
      </c>
      <c r="AX33" s="1">
        <v>3</v>
      </c>
      <c r="AY33" s="1">
        <v>1</v>
      </c>
      <c r="AZ33" s="1">
        <v>0</v>
      </c>
      <c r="BA33" s="1">
        <v>0</v>
      </c>
      <c r="BB33" s="1">
        <v>1</v>
      </c>
      <c r="BC33" s="1">
        <v>6</v>
      </c>
      <c r="BD33" s="1">
        <v>2</v>
      </c>
      <c r="BE33" s="1">
        <v>2</v>
      </c>
      <c r="BF33" s="1">
        <v>1</v>
      </c>
      <c r="BG33" s="1">
        <v>0</v>
      </c>
      <c r="BH33" s="1">
        <v>0</v>
      </c>
      <c r="BI33" s="1">
        <v>0.38</v>
      </c>
      <c r="BJ33" s="1">
        <v>8</v>
      </c>
      <c r="BK33" s="1">
        <v>7</v>
      </c>
      <c r="BL33" s="1">
        <v>88</v>
      </c>
      <c r="BM33" s="1">
        <v>3</v>
      </c>
      <c r="BN33" s="1">
        <v>3</v>
      </c>
      <c r="BO33" s="1">
        <v>100</v>
      </c>
      <c r="BP33" s="1">
        <v>1</v>
      </c>
      <c r="BQ33" s="1">
        <v>1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1</v>
      </c>
      <c r="BY33" s="1">
        <v>17</v>
      </c>
      <c r="BZ33" s="1">
        <v>2</v>
      </c>
      <c r="CA33" s="1">
        <v>1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3.4520607999999995</v>
      </c>
      <c r="CL33" s="1">
        <v>1</v>
      </c>
    </row>
    <row r="34" spans="1:90" x14ac:dyDescent="0.25">
      <c r="A34" s="1" t="s">
        <v>88</v>
      </c>
      <c r="B34" s="1">
        <v>5.6</v>
      </c>
      <c r="C34" s="1">
        <v>2</v>
      </c>
      <c r="D34" s="1">
        <v>4.5</v>
      </c>
      <c r="E34" s="1">
        <v>0.06</v>
      </c>
      <c r="F34" s="1">
        <v>0</v>
      </c>
      <c r="G34" s="1">
        <v>0.1</v>
      </c>
      <c r="H34" s="1">
        <v>0</v>
      </c>
      <c r="I34" s="1">
        <v>0.5</v>
      </c>
      <c r="J34" s="1">
        <v>0.5</v>
      </c>
      <c r="K34" s="1">
        <v>0.5</v>
      </c>
      <c r="L34" s="1">
        <v>0</v>
      </c>
      <c r="M34" s="1">
        <v>0</v>
      </c>
      <c r="N34" s="1">
        <v>0.5</v>
      </c>
      <c r="O34" s="1">
        <v>0.08</v>
      </c>
      <c r="P34" s="1">
        <v>0.08</v>
      </c>
      <c r="Q34" s="1">
        <v>0</v>
      </c>
      <c r="R34" s="1">
        <v>0</v>
      </c>
      <c r="S34" s="1">
        <v>0</v>
      </c>
      <c r="T34" s="1">
        <v>0</v>
      </c>
      <c r="U34" s="1">
        <v>0.5</v>
      </c>
      <c r="V34" s="1">
        <v>0</v>
      </c>
      <c r="W34" s="1">
        <v>0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0.02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8.5</v>
      </c>
      <c r="AL34" s="1">
        <v>0</v>
      </c>
      <c r="AM34" s="1">
        <v>1.5</v>
      </c>
      <c r="AN34" s="1">
        <v>0.4</v>
      </c>
      <c r="AO34" s="1">
        <v>2.1</v>
      </c>
      <c r="AP34" s="1">
        <v>2.5</v>
      </c>
      <c r="AQ34" s="1">
        <v>2.5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9</v>
      </c>
      <c r="BD34" s="1">
        <v>7</v>
      </c>
      <c r="BE34" s="1">
        <v>4.5</v>
      </c>
      <c r="BF34" s="1">
        <v>1</v>
      </c>
      <c r="BG34" s="1">
        <v>1</v>
      </c>
      <c r="BH34" s="1">
        <v>1.5</v>
      </c>
      <c r="BI34" s="1">
        <v>1.46</v>
      </c>
      <c r="BJ34" s="1">
        <v>1</v>
      </c>
      <c r="BK34" s="1">
        <v>0</v>
      </c>
      <c r="BL34" s="1">
        <v>0</v>
      </c>
      <c r="BM34" s="1">
        <v>1</v>
      </c>
      <c r="BN34" s="1">
        <v>0</v>
      </c>
      <c r="BO34" s="1">
        <v>0</v>
      </c>
      <c r="BP34" s="1">
        <v>0.5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2</v>
      </c>
      <c r="BW34" s="1">
        <v>0</v>
      </c>
      <c r="BX34" s="1">
        <v>0</v>
      </c>
      <c r="BY34" s="1">
        <v>2</v>
      </c>
      <c r="BZ34" s="1">
        <v>0.5</v>
      </c>
      <c r="CA34" s="1">
        <v>0</v>
      </c>
      <c r="CB34" s="1">
        <v>0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9.0703031999999979</v>
      </c>
      <c r="CL34" s="1">
        <v>1</v>
      </c>
    </row>
    <row r="35" spans="1:90" x14ac:dyDescent="0.25">
      <c r="A35" s="1" t="s">
        <v>107</v>
      </c>
      <c r="B35" s="1">
        <v>6.5</v>
      </c>
      <c r="C35" s="1">
        <v>1</v>
      </c>
      <c r="D35" s="1">
        <v>6</v>
      </c>
      <c r="E35" s="1">
        <v>0.28000000000000003</v>
      </c>
      <c r="F35" s="1">
        <v>0.67</v>
      </c>
      <c r="G35" s="1">
        <v>0.7</v>
      </c>
      <c r="H35" s="1">
        <v>2</v>
      </c>
      <c r="I35" s="1">
        <v>2</v>
      </c>
      <c r="J35" s="1">
        <v>2</v>
      </c>
      <c r="K35" s="1">
        <v>2</v>
      </c>
      <c r="L35" s="1">
        <v>0</v>
      </c>
      <c r="M35" s="1">
        <v>1</v>
      </c>
      <c r="N35" s="1">
        <v>0</v>
      </c>
      <c r="O35" s="1">
        <v>0.6</v>
      </c>
      <c r="P35" s="1">
        <v>0.6</v>
      </c>
      <c r="Q35" s="1">
        <v>2</v>
      </c>
      <c r="R35" s="1">
        <v>2</v>
      </c>
      <c r="S35" s="1">
        <v>0</v>
      </c>
      <c r="T35" s="1">
        <v>0</v>
      </c>
      <c r="U35" s="1">
        <v>2</v>
      </c>
      <c r="V35" s="1">
        <v>1</v>
      </c>
      <c r="W35" s="1">
        <v>50</v>
      </c>
      <c r="X35" s="1">
        <v>0</v>
      </c>
      <c r="Y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0.08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34</v>
      </c>
      <c r="AL35" s="1">
        <v>0.3</v>
      </c>
      <c r="AM35" s="1">
        <v>66</v>
      </c>
      <c r="AN35" s="1">
        <v>2.6</v>
      </c>
      <c r="AO35" s="1">
        <v>4.4000000000000004</v>
      </c>
      <c r="AP35" s="1">
        <v>3</v>
      </c>
      <c r="AQ35" s="1">
        <v>51</v>
      </c>
      <c r="AR35" s="1">
        <v>3</v>
      </c>
      <c r="AS35" s="1">
        <v>12</v>
      </c>
      <c r="AT35" s="1">
        <v>0</v>
      </c>
      <c r="AU35" s="1">
        <v>0</v>
      </c>
      <c r="AV35" s="1">
        <v>0</v>
      </c>
      <c r="AX35" s="1">
        <v>2</v>
      </c>
      <c r="AY35" s="1">
        <v>0</v>
      </c>
      <c r="AZ35" s="1">
        <v>0</v>
      </c>
      <c r="BA35" s="1">
        <v>0</v>
      </c>
      <c r="BB35" s="1">
        <v>0</v>
      </c>
      <c r="BC35" s="1">
        <v>2</v>
      </c>
      <c r="BD35" s="1">
        <v>1</v>
      </c>
      <c r="BE35" s="1">
        <v>1</v>
      </c>
      <c r="BF35" s="1">
        <v>0</v>
      </c>
      <c r="BG35" s="1">
        <v>1</v>
      </c>
      <c r="BH35" s="1">
        <v>0</v>
      </c>
      <c r="BI35" s="1">
        <v>0.16</v>
      </c>
      <c r="BJ35" s="1">
        <v>3</v>
      </c>
      <c r="BK35" s="1">
        <v>2</v>
      </c>
      <c r="BL35" s="1">
        <v>67</v>
      </c>
      <c r="BM35" s="1">
        <v>2</v>
      </c>
      <c r="BN35" s="1">
        <v>1</v>
      </c>
      <c r="BO35" s="1">
        <v>50</v>
      </c>
      <c r="BP35" s="1">
        <v>2</v>
      </c>
      <c r="BQ35" s="1">
        <v>1</v>
      </c>
      <c r="BR35" s="1">
        <v>50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0</v>
      </c>
      <c r="BY35" s="1">
        <v>5</v>
      </c>
      <c r="BZ35" s="1">
        <v>2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3.3379067000000009</v>
      </c>
      <c r="CL35" s="1">
        <v>1</v>
      </c>
    </row>
    <row r="36" spans="1:90" x14ac:dyDescent="0.25">
      <c r="A36" s="1" t="s">
        <v>95</v>
      </c>
      <c r="B36" s="1">
        <v>5.2</v>
      </c>
      <c r="C36" s="1">
        <v>2</v>
      </c>
      <c r="D36" s="1">
        <v>17.5</v>
      </c>
      <c r="E36" s="1">
        <v>0.08</v>
      </c>
      <c r="F36" s="1">
        <v>0</v>
      </c>
      <c r="G36" s="1">
        <v>0.1</v>
      </c>
      <c r="H36" s="1">
        <v>0</v>
      </c>
      <c r="I36" s="1">
        <v>1</v>
      </c>
      <c r="J36" s="1">
        <v>0.5</v>
      </c>
      <c r="K36" s="1">
        <v>0.5</v>
      </c>
      <c r="L36" s="1">
        <v>0.5</v>
      </c>
      <c r="M36" s="1">
        <v>0</v>
      </c>
      <c r="N36" s="1">
        <v>0.5</v>
      </c>
      <c r="O36" s="1">
        <v>0.1</v>
      </c>
      <c r="P36" s="1">
        <v>0.1</v>
      </c>
      <c r="Q36" s="1">
        <v>0</v>
      </c>
      <c r="R36" s="1">
        <v>0</v>
      </c>
      <c r="S36" s="1">
        <v>0</v>
      </c>
      <c r="T36" s="1">
        <v>0</v>
      </c>
      <c r="U36" s="1">
        <v>1.5</v>
      </c>
      <c r="V36" s="1">
        <v>1</v>
      </c>
      <c r="W36" s="1">
        <v>67</v>
      </c>
      <c r="X36" s="1">
        <v>0</v>
      </c>
      <c r="Y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0.04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18.5</v>
      </c>
      <c r="AL36" s="1">
        <v>0.3</v>
      </c>
      <c r="AM36" s="1">
        <v>0.1</v>
      </c>
      <c r="AN36" s="1">
        <v>0.5</v>
      </c>
      <c r="AO36" s="1">
        <v>2.1</v>
      </c>
      <c r="AP36" s="1">
        <v>3</v>
      </c>
      <c r="AQ36" s="1">
        <v>3</v>
      </c>
      <c r="AR36" s="1">
        <v>0</v>
      </c>
      <c r="AS36" s="1">
        <v>1</v>
      </c>
      <c r="AT36" s="1">
        <v>0.5</v>
      </c>
      <c r="AU36" s="1">
        <v>0</v>
      </c>
      <c r="AV36" s="1">
        <v>0</v>
      </c>
      <c r="AX36" s="1">
        <v>0.5</v>
      </c>
      <c r="AY36" s="1">
        <v>0</v>
      </c>
      <c r="AZ36" s="1">
        <v>0</v>
      </c>
      <c r="BA36" s="1">
        <v>0</v>
      </c>
      <c r="BB36" s="1">
        <v>0</v>
      </c>
      <c r="BC36" s="1">
        <v>11.5</v>
      </c>
      <c r="BD36" s="1">
        <v>6</v>
      </c>
      <c r="BE36" s="1">
        <v>4</v>
      </c>
      <c r="BF36" s="1">
        <v>0.5</v>
      </c>
      <c r="BG36" s="1">
        <v>2.5</v>
      </c>
      <c r="BH36" s="1">
        <v>1</v>
      </c>
      <c r="BI36" s="1">
        <v>1.07</v>
      </c>
      <c r="BJ36" s="1">
        <v>3</v>
      </c>
      <c r="BK36" s="1">
        <v>2.5</v>
      </c>
      <c r="BL36" s="1">
        <v>83</v>
      </c>
      <c r="BM36" s="1">
        <v>2</v>
      </c>
      <c r="BN36" s="1">
        <v>1.5</v>
      </c>
      <c r="BO36" s="1">
        <v>75</v>
      </c>
      <c r="BP36" s="1">
        <v>1.5</v>
      </c>
      <c r="BQ36" s="1">
        <v>1</v>
      </c>
      <c r="BR36" s="1">
        <v>67</v>
      </c>
      <c r="BS36" s="1">
        <v>0</v>
      </c>
      <c r="BT36" s="1">
        <v>0</v>
      </c>
      <c r="BU36" s="1">
        <v>0</v>
      </c>
      <c r="BV36" s="1">
        <v>2</v>
      </c>
      <c r="BW36" s="1">
        <v>0</v>
      </c>
      <c r="BX36" s="1">
        <v>0.5</v>
      </c>
      <c r="BY36" s="1">
        <v>5.5</v>
      </c>
      <c r="BZ36" s="1">
        <v>1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3.7117204999999993</v>
      </c>
      <c r="CL36" s="1">
        <v>1</v>
      </c>
    </row>
    <row r="37" spans="1:90" x14ac:dyDescent="0.25">
      <c r="A37" s="1" t="s">
        <v>97</v>
      </c>
      <c r="B37" s="1">
        <v>5.2</v>
      </c>
      <c r="C37" s="1">
        <v>3</v>
      </c>
      <c r="D37" s="1">
        <v>81.67</v>
      </c>
      <c r="E37" s="1">
        <v>0.17</v>
      </c>
      <c r="F37" s="1">
        <v>0</v>
      </c>
      <c r="G37" s="1">
        <v>0.2</v>
      </c>
      <c r="H37" s="1">
        <v>0</v>
      </c>
      <c r="I37" s="1">
        <v>0.67</v>
      </c>
      <c r="J37" s="1">
        <v>0.33</v>
      </c>
      <c r="K37" s="1">
        <v>0.67</v>
      </c>
      <c r="L37" s="1">
        <v>0</v>
      </c>
      <c r="M37" s="1">
        <v>0.33</v>
      </c>
      <c r="N37" s="1">
        <v>0</v>
      </c>
      <c r="O37" s="1">
        <v>0.15</v>
      </c>
      <c r="P37" s="1">
        <v>0.15</v>
      </c>
      <c r="Q37" s="1">
        <v>0</v>
      </c>
      <c r="R37" s="1">
        <v>0</v>
      </c>
      <c r="S37" s="1">
        <v>0</v>
      </c>
      <c r="T37" s="1">
        <v>0</v>
      </c>
      <c r="U37" s="1">
        <v>10</v>
      </c>
      <c r="V37" s="1">
        <v>6.67</v>
      </c>
      <c r="W37" s="1">
        <v>67</v>
      </c>
      <c r="X37" s="1">
        <v>0</v>
      </c>
      <c r="Y37" s="1">
        <v>0</v>
      </c>
      <c r="AA37" s="1">
        <v>0</v>
      </c>
      <c r="AB37" s="1">
        <v>0</v>
      </c>
      <c r="AC37" s="1">
        <v>1.67</v>
      </c>
      <c r="AD37" s="1">
        <v>0</v>
      </c>
      <c r="AE37" s="1">
        <v>0.08</v>
      </c>
      <c r="AF37" s="1">
        <v>0</v>
      </c>
      <c r="AG37" s="1">
        <v>0</v>
      </c>
      <c r="AH37" s="1">
        <v>0.33</v>
      </c>
      <c r="AI37" s="1">
        <v>0</v>
      </c>
      <c r="AJ37" s="1">
        <v>0.33</v>
      </c>
      <c r="AK37" s="1">
        <v>9.67</v>
      </c>
      <c r="AL37" s="1">
        <v>18.670000000000002</v>
      </c>
      <c r="AM37" s="1">
        <v>7.2</v>
      </c>
      <c r="AN37" s="1">
        <v>0.9</v>
      </c>
      <c r="AO37" s="1">
        <v>3.4</v>
      </c>
      <c r="AP37" s="1">
        <v>1.33</v>
      </c>
      <c r="AQ37" s="1">
        <v>1.33</v>
      </c>
      <c r="AR37" s="1">
        <v>0</v>
      </c>
      <c r="AS37" s="1">
        <v>1.67</v>
      </c>
      <c r="AT37" s="1">
        <v>1.67</v>
      </c>
      <c r="AU37" s="1">
        <v>1.33</v>
      </c>
      <c r="AV37" s="1">
        <v>0.33</v>
      </c>
      <c r="AW37" s="1">
        <v>25</v>
      </c>
      <c r="AX37" s="1">
        <v>4</v>
      </c>
      <c r="AY37" s="1">
        <v>0.33</v>
      </c>
      <c r="AZ37" s="1">
        <v>0.33</v>
      </c>
      <c r="BA37" s="1">
        <v>0</v>
      </c>
      <c r="BB37" s="1">
        <v>0.67</v>
      </c>
      <c r="BC37" s="1">
        <v>17.670000000000002</v>
      </c>
      <c r="BD37" s="1">
        <v>12.33</v>
      </c>
      <c r="BE37" s="1">
        <v>5.67</v>
      </c>
      <c r="BF37" s="1">
        <v>1.67</v>
      </c>
      <c r="BG37" s="1">
        <v>4.67</v>
      </c>
      <c r="BH37" s="1">
        <v>2.67</v>
      </c>
      <c r="BI37" s="1">
        <v>1.95</v>
      </c>
      <c r="BJ37" s="1">
        <v>17</v>
      </c>
      <c r="BK37" s="1">
        <v>11.33</v>
      </c>
      <c r="BL37" s="1">
        <v>67</v>
      </c>
      <c r="BM37" s="1">
        <v>12.67</v>
      </c>
      <c r="BN37" s="1">
        <v>8.33</v>
      </c>
      <c r="BO37" s="1">
        <v>66</v>
      </c>
      <c r="BP37" s="1">
        <v>10</v>
      </c>
      <c r="BQ37" s="1">
        <v>6.67</v>
      </c>
      <c r="BR37" s="1">
        <v>67</v>
      </c>
      <c r="BS37" s="1">
        <v>0</v>
      </c>
      <c r="BT37" s="1">
        <v>0</v>
      </c>
      <c r="BU37" s="1">
        <v>3</v>
      </c>
      <c r="BV37" s="1">
        <v>0</v>
      </c>
      <c r="BW37" s="1">
        <v>2</v>
      </c>
      <c r="BX37" s="1">
        <v>0.67</v>
      </c>
      <c r="BY37" s="1">
        <v>31.33</v>
      </c>
      <c r="BZ37" s="1">
        <v>2</v>
      </c>
      <c r="CA37" s="1">
        <v>3</v>
      </c>
      <c r="CB37" s="1">
        <v>1.67</v>
      </c>
      <c r="CC37" s="1">
        <v>0.33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3.4290338000000014</v>
      </c>
      <c r="CL37" s="1">
        <v>0</v>
      </c>
    </row>
  </sheetData>
  <sortState xmlns:xlrd2="http://schemas.microsoft.com/office/spreadsheetml/2017/richdata2" ref="A2:CL37">
    <sortCondition descending="1" ref="CL2:CL37"/>
  </sortState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2430-8636-43A6-8DF8-031DB020C8E5}">
  <dimension ref="A1:Q56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RowHeight="15.75" x14ac:dyDescent="0.25"/>
  <cols>
    <col min="1" max="1" width="21.7109375" style="1" bestFit="1" customWidth="1"/>
    <col min="2" max="7" width="9.140625" style="1"/>
    <col min="8" max="8" width="21.7109375" style="1" bestFit="1" customWidth="1"/>
    <col min="9" max="16384" width="9.140625" style="1"/>
  </cols>
  <sheetData>
    <row r="1" spans="1:17" x14ac:dyDescent="0.25">
      <c r="A1" s="1" t="s">
        <v>0</v>
      </c>
      <c r="B1" s="1" t="s">
        <v>1</v>
      </c>
      <c r="C1" s="2" t="s">
        <v>116</v>
      </c>
      <c r="D1" s="1" t="s">
        <v>117</v>
      </c>
      <c r="H1" s="1" t="s">
        <v>0</v>
      </c>
      <c r="I1" s="1" t="s">
        <v>1</v>
      </c>
      <c r="J1" s="2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</row>
    <row r="2" spans="1:17" x14ac:dyDescent="0.25">
      <c r="A2" s="1" t="s">
        <v>76</v>
      </c>
      <c r="B2" s="1">
        <v>11.5</v>
      </c>
      <c r="C2" s="1">
        <v>3.489780200000002</v>
      </c>
      <c r="D2" s="1">
        <v>13</v>
      </c>
      <c r="H2" s="1" t="s">
        <v>91</v>
      </c>
      <c r="I2" s="1">
        <v>5</v>
      </c>
      <c r="J2" s="1">
        <v>1</v>
      </c>
      <c r="K2" s="1">
        <v>5</v>
      </c>
      <c r="L2" s="1">
        <v>1</v>
      </c>
      <c r="M2" s="1">
        <f t="shared" ref="M2:M65" si="0">IF(AND((K2&lt;J2),(K2&gt;2),(J2&lt;10)),1,0)</f>
        <v>0</v>
      </c>
      <c r="N2" s="1">
        <f t="shared" ref="N2:N7" si="1">IF(K2&lt;=2,1,0)</f>
        <v>0</v>
      </c>
      <c r="O2" s="1">
        <f t="shared" ref="O2:O65" si="2">IF(K2&gt;=10,1,0)</f>
        <v>0</v>
      </c>
      <c r="P2" s="1">
        <f t="shared" ref="P2:P65" si="3">SUM(L2:O2)</f>
        <v>1</v>
      </c>
      <c r="Q2" s="1" t="b">
        <f t="shared" ref="Q2:Q65" si="4">EXACT(J2,K2)</f>
        <v>0</v>
      </c>
    </row>
    <row r="3" spans="1:17" x14ac:dyDescent="0.25">
      <c r="A3" s="1" t="s">
        <v>100</v>
      </c>
      <c r="B3" s="1">
        <v>9.6</v>
      </c>
      <c r="C3" s="1">
        <v>3.7907712999999976</v>
      </c>
      <c r="D3" s="1">
        <v>9</v>
      </c>
      <c r="H3" s="1" t="s">
        <v>66</v>
      </c>
      <c r="I3" s="1">
        <v>6.6</v>
      </c>
      <c r="J3" s="1">
        <v>1</v>
      </c>
      <c r="K3" s="1">
        <v>6</v>
      </c>
      <c r="L3" s="1">
        <v>1</v>
      </c>
      <c r="M3" s="1">
        <f t="shared" si="0"/>
        <v>0</v>
      </c>
      <c r="N3" s="1">
        <f t="shared" si="1"/>
        <v>0</v>
      </c>
      <c r="O3" s="1">
        <f t="shared" si="2"/>
        <v>0</v>
      </c>
      <c r="P3" s="1">
        <f t="shared" si="3"/>
        <v>1</v>
      </c>
      <c r="Q3" s="1" t="b">
        <f t="shared" si="4"/>
        <v>0</v>
      </c>
    </row>
    <row r="4" spans="1:17" x14ac:dyDescent="0.25">
      <c r="A4" s="1" t="s">
        <v>68</v>
      </c>
      <c r="B4" s="1">
        <v>6.7</v>
      </c>
      <c r="C4" s="1">
        <v>4.8912203999999946</v>
      </c>
      <c r="D4" s="1">
        <v>5</v>
      </c>
      <c r="H4" s="1" t="s">
        <v>71</v>
      </c>
      <c r="I4" s="1">
        <v>7.4</v>
      </c>
      <c r="J4" s="1">
        <v>1</v>
      </c>
      <c r="K4" s="1">
        <v>9</v>
      </c>
      <c r="L4" s="1">
        <v>1</v>
      </c>
      <c r="M4" s="1">
        <f t="shared" si="0"/>
        <v>0</v>
      </c>
      <c r="N4" s="1">
        <f t="shared" si="1"/>
        <v>0</v>
      </c>
      <c r="O4" s="1">
        <f t="shared" si="2"/>
        <v>0</v>
      </c>
      <c r="P4" s="1">
        <f t="shared" si="3"/>
        <v>1</v>
      </c>
      <c r="Q4" s="1" t="b">
        <f t="shared" si="4"/>
        <v>0</v>
      </c>
    </row>
    <row r="5" spans="1:17" x14ac:dyDescent="0.25">
      <c r="A5" s="1" t="s">
        <v>59</v>
      </c>
      <c r="B5" s="1">
        <v>6.7</v>
      </c>
      <c r="C5" s="1">
        <v>3.6752012000000023</v>
      </c>
      <c r="D5" s="1">
        <v>2</v>
      </c>
      <c r="H5" s="1" t="s">
        <v>79</v>
      </c>
      <c r="I5" s="1">
        <v>12.3</v>
      </c>
      <c r="J5" s="1">
        <v>0</v>
      </c>
      <c r="K5" s="1">
        <v>6</v>
      </c>
      <c r="L5" s="1">
        <v>1</v>
      </c>
      <c r="M5" s="1">
        <f t="shared" si="0"/>
        <v>0</v>
      </c>
      <c r="N5" s="1">
        <f t="shared" si="1"/>
        <v>0</v>
      </c>
      <c r="O5" s="1">
        <f t="shared" si="2"/>
        <v>0</v>
      </c>
      <c r="P5" s="1">
        <f t="shared" si="3"/>
        <v>1</v>
      </c>
      <c r="Q5" s="1" t="b">
        <f t="shared" si="4"/>
        <v>0</v>
      </c>
    </row>
    <row r="6" spans="1:17" x14ac:dyDescent="0.25">
      <c r="A6" s="1" t="s">
        <v>62</v>
      </c>
      <c r="B6" s="1">
        <v>5.9</v>
      </c>
      <c r="C6" s="1">
        <v>6.9675855999999996</v>
      </c>
      <c r="D6" s="1">
        <v>2</v>
      </c>
      <c r="H6" s="1" t="s">
        <v>74</v>
      </c>
      <c r="I6" s="1">
        <v>5.2</v>
      </c>
      <c r="J6" s="1">
        <v>1</v>
      </c>
      <c r="K6" s="1">
        <v>6</v>
      </c>
      <c r="L6" s="1">
        <v>1</v>
      </c>
      <c r="M6" s="1">
        <f t="shared" si="0"/>
        <v>0</v>
      </c>
      <c r="N6" s="1">
        <f t="shared" si="1"/>
        <v>0</v>
      </c>
      <c r="O6" s="1">
        <f t="shared" si="2"/>
        <v>0</v>
      </c>
      <c r="P6" s="1">
        <f t="shared" si="3"/>
        <v>1</v>
      </c>
      <c r="Q6" s="1" t="b">
        <f t="shared" si="4"/>
        <v>0</v>
      </c>
    </row>
    <row r="7" spans="1:17" x14ac:dyDescent="0.25">
      <c r="A7" s="1" t="s">
        <v>63</v>
      </c>
      <c r="B7" s="1">
        <v>7.7</v>
      </c>
      <c r="C7" s="1">
        <v>6.2921047999999988</v>
      </c>
      <c r="D7" s="1">
        <v>2</v>
      </c>
      <c r="H7" s="1" t="s">
        <v>113</v>
      </c>
      <c r="I7" s="1">
        <v>4.5999999999999996</v>
      </c>
      <c r="J7" s="1">
        <v>1</v>
      </c>
      <c r="K7" s="1">
        <v>4</v>
      </c>
      <c r="L7" s="1">
        <v>1</v>
      </c>
      <c r="M7" s="1">
        <f t="shared" si="0"/>
        <v>0</v>
      </c>
      <c r="N7" s="1">
        <f t="shared" si="1"/>
        <v>0</v>
      </c>
      <c r="O7" s="1">
        <f t="shared" si="2"/>
        <v>0</v>
      </c>
      <c r="P7" s="1">
        <f t="shared" si="3"/>
        <v>1</v>
      </c>
      <c r="Q7" s="1" t="b">
        <f t="shared" si="4"/>
        <v>0</v>
      </c>
    </row>
    <row r="8" spans="1:17" x14ac:dyDescent="0.25">
      <c r="A8" s="1" t="s">
        <v>65</v>
      </c>
      <c r="B8" s="1">
        <v>10.3</v>
      </c>
      <c r="C8" s="1">
        <v>3.6113614999999992</v>
      </c>
      <c r="D8" s="1">
        <v>2</v>
      </c>
      <c r="H8" s="1" t="s">
        <v>68</v>
      </c>
      <c r="I8" s="1">
        <v>6.7</v>
      </c>
      <c r="J8" s="1">
        <v>2</v>
      </c>
      <c r="K8" s="1">
        <v>2</v>
      </c>
      <c r="L8" s="1">
        <f t="shared" ref="L8:L14" si="5">IF(AND((10&gt;K8),(K8&gt;=J8),(J8&gt;=2)),1,0)</f>
        <v>1</v>
      </c>
      <c r="M8" s="1">
        <f t="shared" si="0"/>
        <v>0</v>
      </c>
      <c r="N8" s="1">
        <v>0</v>
      </c>
      <c r="O8" s="1">
        <f t="shared" si="2"/>
        <v>0</v>
      </c>
      <c r="P8" s="1">
        <f t="shared" si="3"/>
        <v>1</v>
      </c>
      <c r="Q8" s="1" t="b">
        <f t="shared" si="4"/>
        <v>1</v>
      </c>
    </row>
    <row r="9" spans="1:17" x14ac:dyDescent="0.25">
      <c r="A9" s="1" t="s">
        <v>66</v>
      </c>
      <c r="B9" s="1">
        <v>6.6</v>
      </c>
      <c r="C9" s="1">
        <v>6.0616040000000018</v>
      </c>
      <c r="D9" s="1">
        <v>2</v>
      </c>
      <c r="H9" s="1" t="s">
        <v>66</v>
      </c>
      <c r="I9" s="1">
        <v>6.6</v>
      </c>
      <c r="J9" s="1">
        <v>2</v>
      </c>
      <c r="K9" s="1">
        <v>2</v>
      </c>
      <c r="L9" s="1">
        <f t="shared" si="5"/>
        <v>1</v>
      </c>
      <c r="M9" s="1">
        <f t="shared" si="0"/>
        <v>0</v>
      </c>
      <c r="N9" s="1">
        <v>0</v>
      </c>
      <c r="O9" s="1">
        <f t="shared" si="2"/>
        <v>0</v>
      </c>
      <c r="P9" s="1">
        <f t="shared" si="3"/>
        <v>1</v>
      </c>
      <c r="Q9" s="1" t="b">
        <f t="shared" si="4"/>
        <v>1</v>
      </c>
    </row>
    <row r="10" spans="1:17" x14ac:dyDescent="0.25">
      <c r="A10" s="1" t="s">
        <v>71</v>
      </c>
      <c r="B10" s="1">
        <v>7.4</v>
      </c>
      <c r="C10" s="1">
        <v>3.8038455999999981</v>
      </c>
      <c r="D10" s="1">
        <v>2</v>
      </c>
      <c r="H10" s="1" t="s">
        <v>70</v>
      </c>
      <c r="I10" s="1">
        <v>6.2</v>
      </c>
      <c r="J10" s="1">
        <v>2</v>
      </c>
      <c r="K10" s="1">
        <v>2</v>
      </c>
      <c r="L10" s="1">
        <f t="shared" si="5"/>
        <v>1</v>
      </c>
      <c r="M10" s="1">
        <f t="shared" si="0"/>
        <v>0</v>
      </c>
      <c r="N10" s="1">
        <v>0</v>
      </c>
      <c r="O10" s="1">
        <f t="shared" si="2"/>
        <v>0</v>
      </c>
      <c r="P10" s="1">
        <f t="shared" si="3"/>
        <v>1</v>
      </c>
      <c r="Q10" s="1" t="b">
        <f t="shared" si="4"/>
        <v>1</v>
      </c>
    </row>
    <row r="11" spans="1:17" x14ac:dyDescent="0.25">
      <c r="A11" s="1" t="s">
        <v>72</v>
      </c>
      <c r="B11" s="1">
        <v>5.8</v>
      </c>
      <c r="C11" s="1">
        <v>3.8149982000000024</v>
      </c>
      <c r="D11" s="1">
        <v>2</v>
      </c>
      <c r="H11" s="1" t="s">
        <v>80</v>
      </c>
      <c r="I11" s="1">
        <v>5.8</v>
      </c>
      <c r="J11" s="1">
        <v>2</v>
      </c>
      <c r="K11" s="1">
        <v>2</v>
      </c>
      <c r="L11" s="1">
        <f t="shared" si="5"/>
        <v>1</v>
      </c>
      <c r="M11" s="1">
        <f t="shared" si="0"/>
        <v>0</v>
      </c>
      <c r="N11" s="1">
        <v>0</v>
      </c>
      <c r="O11" s="1">
        <f t="shared" si="2"/>
        <v>0</v>
      </c>
      <c r="P11" s="1">
        <f t="shared" si="3"/>
        <v>1</v>
      </c>
      <c r="Q11" s="1" t="b">
        <f t="shared" si="4"/>
        <v>1</v>
      </c>
    </row>
    <row r="12" spans="1:17" x14ac:dyDescent="0.25">
      <c r="A12" s="1" t="s">
        <v>73</v>
      </c>
      <c r="B12" s="1">
        <v>6.5</v>
      </c>
      <c r="C12" s="1">
        <v>4.0677575000000008</v>
      </c>
      <c r="D12" s="1">
        <v>2</v>
      </c>
      <c r="H12" s="1" t="s">
        <v>80</v>
      </c>
      <c r="I12" s="1">
        <v>5.8</v>
      </c>
      <c r="J12" s="1">
        <v>2</v>
      </c>
      <c r="K12" s="1">
        <v>2</v>
      </c>
      <c r="L12" s="1">
        <f t="shared" si="5"/>
        <v>1</v>
      </c>
      <c r="M12" s="1">
        <f t="shared" si="0"/>
        <v>0</v>
      </c>
      <c r="N12" s="1">
        <v>0</v>
      </c>
      <c r="O12" s="1">
        <f t="shared" si="2"/>
        <v>0</v>
      </c>
      <c r="P12" s="1">
        <f t="shared" si="3"/>
        <v>1</v>
      </c>
      <c r="Q12" s="1" t="b">
        <f t="shared" si="4"/>
        <v>1</v>
      </c>
    </row>
    <row r="13" spans="1:17" x14ac:dyDescent="0.25">
      <c r="A13" s="1" t="s">
        <v>79</v>
      </c>
      <c r="B13" s="1">
        <v>12.3</v>
      </c>
      <c r="C13" s="1">
        <v>4.2853612000000005</v>
      </c>
      <c r="D13" s="1">
        <v>2</v>
      </c>
      <c r="H13" s="1" t="s">
        <v>80</v>
      </c>
      <c r="I13" s="1">
        <v>5.8</v>
      </c>
      <c r="J13" s="1">
        <v>2</v>
      </c>
      <c r="K13" s="1">
        <v>2</v>
      </c>
      <c r="L13" s="1">
        <f t="shared" si="5"/>
        <v>1</v>
      </c>
      <c r="M13" s="1">
        <f t="shared" si="0"/>
        <v>0</v>
      </c>
      <c r="N13" s="1">
        <v>0</v>
      </c>
      <c r="O13" s="1">
        <f t="shared" si="2"/>
        <v>0</v>
      </c>
      <c r="P13" s="1">
        <f t="shared" si="3"/>
        <v>1</v>
      </c>
      <c r="Q13" s="1" t="b">
        <f t="shared" si="4"/>
        <v>1</v>
      </c>
    </row>
    <row r="14" spans="1:17" x14ac:dyDescent="0.25">
      <c r="A14" s="1" t="s">
        <v>80</v>
      </c>
      <c r="B14" s="1">
        <v>5.8</v>
      </c>
      <c r="C14" s="1">
        <v>4.5370710999999968</v>
      </c>
      <c r="D14" s="1">
        <v>2</v>
      </c>
      <c r="H14" s="1" t="s">
        <v>80</v>
      </c>
      <c r="I14" s="1">
        <v>5.8</v>
      </c>
      <c r="J14" s="1">
        <v>2</v>
      </c>
      <c r="K14" s="1">
        <v>2</v>
      </c>
      <c r="L14" s="1">
        <f t="shared" si="5"/>
        <v>1</v>
      </c>
      <c r="M14" s="1">
        <f t="shared" si="0"/>
        <v>0</v>
      </c>
      <c r="N14" s="1">
        <v>0</v>
      </c>
      <c r="O14" s="1">
        <f t="shared" si="2"/>
        <v>0</v>
      </c>
      <c r="P14" s="1">
        <f t="shared" si="3"/>
        <v>1</v>
      </c>
      <c r="Q14" s="1" t="b">
        <f t="shared" si="4"/>
        <v>1</v>
      </c>
    </row>
    <row r="15" spans="1:17" x14ac:dyDescent="0.25">
      <c r="A15" s="1" t="s">
        <v>82</v>
      </c>
      <c r="B15" s="1">
        <v>8.5</v>
      </c>
      <c r="C15" s="1">
        <v>5.1016329999999996</v>
      </c>
      <c r="D15" s="1">
        <v>2</v>
      </c>
      <c r="H15" s="1" t="s">
        <v>87</v>
      </c>
      <c r="I15" s="1">
        <v>8.6999999999999993</v>
      </c>
      <c r="J15" s="1">
        <v>1</v>
      </c>
      <c r="K15" s="1">
        <v>1</v>
      </c>
      <c r="L15" s="1">
        <v>1</v>
      </c>
      <c r="M15" s="1">
        <f t="shared" si="0"/>
        <v>0</v>
      </c>
      <c r="N15" s="1">
        <v>0</v>
      </c>
      <c r="O15" s="1">
        <f t="shared" si="2"/>
        <v>0</v>
      </c>
      <c r="P15" s="1">
        <f t="shared" si="3"/>
        <v>1</v>
      </c>
      <c r="Q15" s="1" t="b">
        <f t="shared" si="4"/>
        <v>1</v>
      </c>
    </row>
    <row r="16" spans="1:17" x14ac:dyDescent="0.25">
      <c r="A16" s="1" t="s">
        <v>83</v>
      </c>
      <c r="B16" s="1">
        <v>7.7</v>
      </c>
      <c r="C16" s="1">
        <v>6.2888967999999998</v>
      </c>
      <c r="D16" s="1">
        <v>2</v>
      </c>
      <c r="H16" s="1" t="s">
        <v>73</v>
      </c>
      <c r="I16" s="1">
        <v>6.5</v>
      </c>
      <c r="J16" s="1">
        <v>2</v>
      </c>
      <c r="K16" s="1">
        <v>2</v>
      </c>
      <c r="L16" s="1">
        <f>IF(AND((10&gt;K16),(K16&gt;=J16),(J16&gt;=2)),1,0)</f>
        <v>1</v>
      </c>
      <c r="M16" s="1">
        <f t="shared" si="0"/>
        <v>0</v>
      </c>
      <c r="N16" s="1">
        <v>0</v>
      </c>
      <c r="O16" s="1">
        <f t="shared" si="2"/>
        <v>0</v>
      </c>
      <c r="P16" s="1">
        <f t="shared" si="3"/>
        <v>1</v>
      </c>
      <c r="Q16" s="1" t="b">
        <f t="shared" si="4"/>
        <v>1</v>
      </c>
    </row>
    <row r="17" spans="1:17" x14ac:dyDescent="0.25">
      <c r="A17" s="1" t="s">
        <v>96</v>
      </c>
      <c r="B17" s="1">
        <v>6.1</v>
      </c>
      <c r="C17" s="1">
        <v>3.8922908000000005</v>
      </c>
      <c r="D17" s="1">
        <v>2</v>
      </c>
      <c r="H17" s="1" t="s">
        <v>82</v>
      </c>
      <c r="I17" s="1">
        <v>8.5</v>
      </c>
      <c r="J17" s="1">
        <v>2</v>
      </c>
      <c r="K17" s="1">
        <v>2</v>
      </c>
      <c r="L17" s="1">
        <f>IF(AND((10&gt;K17),(K17&gt;=J17),(J17&gt;=2)),1,0)</f>
        <v>1</v>
      </c>
      <c r="M17" s="1">
        <f t="shared" si="0"/>
        <v>0</v>
      </c>
      <c r="N17" s="1">
        <v>0</v>
      </c>
      <c r="O17" s="1">
        <f t="shared" si="2"/>
        <v>0</v>
      </c>
      <c r="P17" s="1">
        <f t="shared" si="3"/>
        <v>1</v>
      </c>
      <c r="Q17" s="1" t="b">
        <f t="shared" si="4"/>
        <v>1</v>
      </c>
    </row>
    <row r="18" spans="1:17" x14ac:dyDescent="0.25">
      <c r="A18" s="1" t="s">
        <v>97</v>
      </c>
      <c r="B18" s="1">
        <v>5.2</v>
      </c>
      <c r="C18" s="1">
        <v>3.4449110000000007</v>
      </c>
      <c r="D18" s="1">
        <v>2</v>
      </c>
      <c r="H18" s="1" t="s">
        <v>84</v>
      </c>
      <c r="I18" s="1">
        <v>6.9</v>
      </c>
      <c r="J18" s="1">
        <v>1</v>
      </c>
      <c r="K18" s="1">
        <v>1</v>
      </c>
      <c r="L18" s="1">
        <v>1</v>
      </c>
      <c r="M18" s="1">
        <f t="shared" si="0"/>
        <v>0</v>
      </c>
      <c r="N18" s="1">
        <v>0</v>
      </c>
      <c r="O18" s="1">
        <f t="shared" si="2"/>
        <v>0</v>
      </c>
      <c r="P18" s="1">
        <f t="shared" si="3"/>
        <v>1</v>
      </c>
      <c r="Q18" s="1" t="b">
        <f t="shared" si="4"/>
        <v>1</v>
      </c>
    </row>
    <row r="19" spans="1:17" x14ac:dyDescent="0.25">
      <c r="A19" s="1" t="s">
        <v>98</v>
      </c>
      <c r="B19" s="1">
        <v>7.7</v>
      </c>
      <c r="C19" s="1">
        <v>3.6189518000000005</v>
      </c>
      <c r="D19" s="1">
        <v>2</v>
      </c>
      <c r="H19" s="1" t="s">
        <v>105</v>
      </c>
      <c r="I19" s="1">
        <v>12.5</v>
      </c>
      <c r="J19" s="1">
        <v>2</v>
      </c>
      <c r="K19" s="1">
        <v>2</v>
      </c>
      <c r="L19" s="1">
        <f>IF(AND((10&gt;K19),(K19&gt;=J19),(J19&gt;=2)),1,0)</f>
        <v>1</v>
      </c>
      <c r="M19" s="1">
        <f t="shared" si="0"/>
        <v>0</v>
      </c>
      <c r="N19" s="1">
        <v>0</v>
      </c>
      <c r="O19" s="1">
        <f t="shared" si="2"/>
        <v>0</v>
      </c>
      <c r="P19" s="1">
        <f t="shared" si="3"/>
        <v>1</v>
      </c>
      <c r="Q19" s="1" t="b">
        <f t="shared" si="4"/>
        <v>1</v>
      </c>
    </row>
    <row r="20" spans="1:17" x14ac:dyDescent="0.25">
      <c r="A20" s="1" t="s">
        <v>99</v>
      </c>
      <c r="B20" s="1">
        <v>5.8</v>
      </c>
      <c r="C20" s="1">
        <v>3.2340429000000004</v>
      </c>
      <c r="D20" s="1">
        <v>2</v>
      </c>
      <c r="H20" s="1" t="s">
        <v>72</v>
      </c>
      <c r="I20" s="1">
        <v>5.8</v>
      </c>
      <c r="J20" s="1">
        <v>2</v>
      </c>
      <c r="K20" s="1">
        <v>2</v>
      </c>
      <c r="L20" s="1">
        <f>IF(AND((10&gt;K20),(K20&gt;=J20),(J20&gt;=2)),1,0)</f>
        <v>1</v>
      </c>
      <c r="M20" s="1">
        <f t="shared" si="0"/>
        <v>0</v>
      </c>
      <c r="N20" s="1">
        <v>0</v>
      </c>
      <c r="O20" s="1">
        <f t="shared" si="2"/>
        <v>0</v>
      </c>
      <c r="P20" s="1">
        <f t="shared" si="3"/>
        <v>1</v>
      </c>
      <c r="Q20" s="1" t="b">
        <f t="shared" si="4"/>
        <v>1</v>
      </c>
    </row>
    <row r="21" spans="1:17" x14ac:dyDescent="0.25">
      <c r="A21" s="1" t="s">
        <v>103</v>
      </c>
      <c r="B21" s="1">
        <v>5.7</v>
      </c>
      <c r="C21" s="1">
        <v>5.8801968999999978</v>
      </c>
      <c r="D21" s="1">
        <v>2</v>
      </c>
      <c r="H21" s="1" t="s">
        <v>66</v>
      </c>
      <c r="I21" s="1">
        <v>6.6</v>
      </c>
      <c r="J21" s="1">
        <v>1</v>
      </c>
      <c r="K21" s="1">
        <v>1</v>
      </c>
      <c r="L21" s="1">
        <v>1</v>
      </c>
      <c r="M21" s="1">
        <f t="shared" si="0"/>
        <v>0</v>
      </c>
      <c r="N21" s="1">
        <v>0</v>
      </c>
      <c r="O21" s="1">
        <f t="shared" si="2"/>
        <v>0</v>
      </c>
      <c r="P21" s="1">
        <f t="shared" si="3"/>
        <v>1</v>
      </c>
      <c r="Q21" s="1" t="b">
        <f t="shared" si="4"/>
        <v>1</v>
      </c>
    </row>
    <row r="22" spans="1:17" x14ac:dyDescent="0.25">
      <c r="A22" s="1" t="s">
        <v>61</v>
      </c>
      <c r="B22" s="1">
        <v>8.6</v>
      </c>
      <c r="C22" s="1">
        <v>5.6212976000000001</v>
      </c>
      <c r="D22" s="1">
        <v>1</v>
      </c>
      <c r="H22" s="1" t="s">
        <v>103</v>
      </c>
      <c r="I22" s="1">
        <v>5.7</v>
      </c>
      <c r="J22" s="1">
        <v>1</v>
      </c>
      <c r="K22" s="1">
        <v>1</v>
      </c>
      <c r="L22" s="1">
        <v>1</v>
      </c>
      <c r="M22" s="1">
        <f t="shared" si="0"/>
        <v>0</v>
      </c>
      <c r="N22" s="1">
        <v>0</v>
      </c>
      <c r="O22" s="1">
        <f t="shared" si="2"/>
        <v>0</v>
      </c>
      <c r="P22" s="1">
        <f t="shared" si="3"/>
        <v>1</v>
      </c>
      <c r="Q22" s="1" t="b">
        <f t="shared" si="4"/>
        <v>1</v>
      </c>
    </row>
    <row r="23" spans="1:17" x14ac:dyDescent="0.25">
      <c r="A23" s="1" t="s">
        <v>64</v>
      </c>
      <c r="B23" s="1">
        <v>5.2</v>
      </c>
      <c r="C23" s="1">
        <v>4.0703753999999988</v>
      </c>
      <c r="D23" s="1">
        <v>1</v>
      </c>
      <c r="H23" s="1" t="s">
        <v>78</v>
      </c>
      <c r="I23" s="1">
        <v>5.9</v>
      </c>
      <c r="J23" s="1">
        <v>2</v>
      </c>
      <c r="K23" s="1">
        <v>2</v>
      </c>
      <c r="L23" s="1">
        <f t="shared" ref="L23:L86" si="6">IF(AND((10&gt;K23),(K23&gt;=J23),(J23&gt;=2)),1,0)</f>
        <v>1</v>
      </c>
      <c r="M23" s="1">
        <f t="shared" si="0"/>
        <v>0</v>
      </c>
      <c r="N23" s="1">
        <v>0</v>
      </c>
      <c r="O23" s="1">
        <f t="shared" si="2"/>
        <v>0</v>
      </c>
      <c r="P23" s="1">
        <f t="shared" si="3"/>
        <v>1</v>
      </c>
      <c r="Q23" s="1" t="b">
        <f t="shared" si="4"/>
        <v>1</v>
      </c>
    </row>
    <row r="24" spans="1:17" x14ac:dyDescent="0.25">
      <c r="A24" s="1" t="s">
        <v>69</v>
      </c>
      <c r="B24" s="1">
        <v>5.2</v>
      </c>
      <c r="C24" s="1">
        <v>5.5903381000000012</v>
      </c>
      <c r="D24" s="1">
        <v>1</v>
      </c>
      <c r="H24" s="1" t="s">
        <v>68</v>
      </c>
      <c r="I24" s="1">
        <v>6.7</v>
      </c>
      <c r="J24" s="1">
        <v>5</v>
      </c>
      <c r="K24" s="1">
        <v>5</v>
      </c>
      <c r="L24" s="1">
        <f t="shared" si="6"/>
        <v>1</v>
      </c>
      <c r="M24" s="1">
        <f t="shared" si="0"/>
        <v>0</v>
      </c>
      <c r="N24" s="1">
        <f t="shared" ref="N24:N87" si="7">IF(K24&lt;=2,1,0)</f>
        <v>0</v>
      </c>
      <c r="O24" s="1">
        <f t="shared" si="2"/>
        <v>0</v>
      </c>
      <c r="P24" s="1">
        <f t="shared" si="3"/>
        <v>1</v>
      </c>
      <c r="Q24" s="1" t="b">
        <f t="shared" si="4"/>
        <v>1</v>
      </c>
    </row>
    <row r="25" spans="1:17" x14ac:dyDescent="0.25">
      <c r="A25" s="1" t="s">
        <v>70</v>
      </c>
      <c r="B25" s="1">
        <v>6.2</v>
      </c>
      <c r="C25" s="1">
        <v>3.6724166000000005</v>
      </c>
      <c r="D25" s="1">
        <v>1</v>
      </c>
      <c r="H25" s="1" t="s">
        <v>72</v>
      </c>
      <c r="I25" s="1">
        <v>5.8</v>
      </c>
      <c r="J25" s="1">
        <v>6</v>
      </c>
      <c r="K25" s="1">
        <v>6</v>
      </c>
      <c r="L25" s="1">
        <f t="shared" si="6"/>
        <v>1</v>
      </c>
      <c r="M25" s="1">
        <f t="shared" si="0"/>
        <v>0</v>
      </c>
      <c r="N25" s="1">
        <f t="shared" si="7"/>
        <v>0</v>
      </c>
      <c r="O25" s="1">
        <f t="shared" si="2"/>
        <v>0</v>
      </c>
      <c r="P25" s="1">
        <f t="shared" si="3"/>
        <v>1</v>
      </c>
      <c r="Q25" s="1" t="b">
        <f t="shared" si="4"/>
        <v>1</v>
      </c>
    </row>
    <row r="26" spans="1:17" x14ac:dyDescent="0.25">
      <c r="A26" s="1" t="s">
        <v>75</v>
      </c>
      <c r="B26" s="1">
        <v>7.6</v>
      </c>
      <c r="C26" s="1">
        <v>5.0703949000000001</v>
      </c>
      <c r="D26" s="1">
        <v>1</v>
      </c>
      <c r="H26" s="1" t="s">
        <v>61</v>
      </c>
      <c r="I26" s="1">
        <v>8.6</v>
      </c>
      <c r="J26" s="1">
        <v>3</v>
      </c>
      <c r="K26" s="1">
        <v>3</v>
      </c>
      <c r="L26" s="1">
        <f t="shared" si="6"/>
        <v>1</v>
      </c>
      <c r="M26" s="1">
        <f t="shared" si="0"/>
        <v>0</v>
      </c>
      <c r="N26" s="1">
        <f t="shared" si="7"/>
        <v>0</v>
      </c>
      <c r="O26" s="1">
        <f t="shared" si="2"/>
        <v>0</v>
      </c>
      <c r="P26" s="1">
        <f t="shared" si="3"/>
        <v>1</v>
      </c>
      <c r="Q26" s="1" t="b">
        <f t="shared" si="4"/>
        <v>1</v>
      </c>
    </row>
    <row r="27" spans="1:17" x14ac:dyDescent="0.25">
      <c r="A27" s="1" t="s">
        <v>78</v>
      </c>
      <c r="B27" s="1">
        <v>5.9</v>
      </c>
      <c r="C27" s="1">
        <v>3.5602287000000015</v>
      </c>
      <c r="D27" s="1">
        <v>1</v>
      </c>
      <c r="H27" s="1" t="s">
        <v>78</v>
      </c>
      <c r="I27" s="1">
        <v>5.9</v>
      </c>
      <c r="J27" s="1">
        <v>5</v>
      </c>
      <c r="K27" s="1">
        <v>5</v>
      </c>
      <c r="L27" s="1">
        <f t="shared" si="6"/>
        <v>1</v>
      </c>
      <c r="M27" s="1">
        <f t="shared" si="0"/>
        <v>0</v>
      </c>
      <c r="N27" s="1">
        <f t="shared" si="7"/>
        <v>0</v>
      </c>
      <c r="O27" s="1">
        <f t="shared" si="2"/>
        <v>0</v>
      </c>
      <c r="P27" s="1">
        <f t="shared" si="3"/>
        <v>1</v>
      </c>
      <c r="Q27" s="1" t="b">
        <f t="shared" si="4"/>
        <v>1</v>
      </c>
    </row>
    <row r="28" spans="1:17" x14ac:dyDescent="0.25">
      <c r="A28" s="1" t="s">
        <v>81</v>
      </c>
      <c r="B28" s="1">
        <v>7.4</v>
      </c>
      <c r="C28" s="1">
        <v>4.3702021999999969</v>
      </c>
      <c r="D28" s="1">
        <v>1</v>
      </c>
      <c r="H28" s="1" t="s">
        <v>63</v>
      </c>
      <c r="I28" s="1">
        <v>7.7</v>
      </c>
      <c r="J28" s="1">
        <v>6</v>
      </c>
      <c r="K28" s="1">
        <v>6</v>
      </c>
      <c r="L28" s="1">
        <f t="shared" si="6"/>
        <v>1</v>
      </c>
      <c r="M28" s="1">
        <f t="shared" si="0"/>
        <v>0</v>
      </c>
      <c r="N28" s="1">
        <f t="shared" si="7"/>
        <v>0</v>
      </c>
      <c r="O28" s="1">
        <f t="shared" si="2"/>
        <v>0</v>
      </c>
      <c r="P28" s="1">
        <f t="shared" si="3"/>
        <v>1</v>
      </c>
      <c r="Q28" s="1" t="b">
        <f t="shared" si="4"/>
        <v>1</v>
      </c>
    </row>
    <row r="29" spans="1:17" x14ac:dyDescent="0.25">
      <c r="A29" s="1" t="s">
        <v>84</v>
      </c>
      <c r="B29" s="1">
        <v>6.9</v>
      </c>
      <c r="C29" s="1">
        <v>3.5854488999999998</v>
      </c>
      <c r="D29" s="1">
        <v>1</v>
      </c>
      <c r="H29" s="1" t="s">
        <v>77</v>
      </c>
      <c r="I29" s="1">
        <v>8.4</v>
      </c>
      <c r="J29" s="1">
        <v>5</v>
      </c>
      <c r="K29" s="1">
        <v>5</v>
      </c>
      <c r="L29" s="1">
        <f t="shared" si="6"/>
        <v>1</v>
      </c>
      <c r="M29" s="1">
        <f t="shared" si="0"/>
        <v>0</v>
      </c>
      <c r="N29" s="1">
        <f t="shared" si="7"/>
        <v>0</v>
      </c>
      <c r="O29" s="1">
        <f t="shared" si="2"/>
        <v>0</v>
      </c>
      <c r="P29" s="1">
        <f t="shared" si="3"/>
        <v>1</v>
      </c>
      <c r="Q29" s="1" t="b">
        <f t="shared" si="4"/>
        <v>1</v>
      </c>
    </row>
    <row r="30" spans="1:17" x14ac:dyDescent="0.25">
      <c r="A30" s="1" t="s">
        <v>85</v>
      </c>
      <c r="B30" s="1">
        <v>4.9000000000000004</v>
      </c>
      <c r="C30" s="1">
        <v>5.6884016000000033</v>
      </c>
      <c r="D30" s="1">
        <v>1</v>
      </c>
      <c r="H30" s="1" t="s">
        <v>84</v>
      </c>
      <c r="I30" s="1">
        <v>6.9</v>
      </c>
      <c r="J30" s="1">
        <v>5</v>
      </c>
      <c r="K30" s="1">
        <v>5</v>
      </c>
      <c r="L30" s="1">
        <f t="shared" si="6"/>
        <v>1</v>
      </c>
      <c r="M30" s="1">
        <f t="shared" si="0"/>
        <v>0</v>
      </c>
      <c r="N30" s="1">
        <f t="shared" si="7"/>
        <v>0</v>
      </c>
      <c r="O30" s="1">
        <f t="shared" si="2"/>
        <v>0</v>
      </c>
      <c r="P30" s="1">
        <f t="shared" si="3"/>
        <v>1</v>
      </c>
      <c r="Q30" s="1" t="b">
        <f t="shared" si="4"/>
        <v>1</v>
      </c>
    </row>
    <row r="31" spans="1:17" x14ac:dyDescent="0.25">
      <c r="A31" s="1" t="s">
        <v>89</v>
      </c>
      <c r="B31" s="1">
        <v>6.2</v>
      </c>
      <c r="C31" s="1">
        <v>3.3914043999999972</v>
      </c>
      <c r="D31" s="1">
        <v>1</v>
      </c>
      <c r="H31" s="1" t="s">
        <v>99</v>
      </c>
      <c r="I31" s="1">
        <v>5.8</v>
      </c>
      <c r="J31" s="1">
        <v>5</v>
      </c>
      <c r="K31" s="1">
        <v>5</v>
      </c>
      <c r="L31" s="1">
        <f t="shared" si="6"/>
        <v>1</v>
      </c>
      <c r="M31" s="1">
        <f t="shared" si="0"/>
        <v>0</v>
      </c>
      <c r="N31" s="1">
        <f t="shared" si="7"/>
        <v>0</v>
      </c>
      <c r="O31" s="1">
        <f t="shared" si="2"/>
        <v>0</v>
      </c>
      <c r="P31" s="1">
        <f t="shared" si="3"/>
        <v>1</v>
      </c>
      <c r="Q31" s="1" t="b">
        <f t="shared" si="4"/>
        <v>1</v>
      </c>
    </row>
    <row r="32" spans="1:17" x14ac:dyDescent="0.25">
      <c r="A32" s="1" t="s">
        <v>91</v>
      </c>
      <c r="B32" s="1">
        <v>5</v>
      </c>
      <c r="C32" s="1">
        <v>4.8369251000000002</v>
      </c>
      <c r="D32" s="1">
        <v>1</v>
      </c>
      <c r="H32" s="1" t="s">
        <v>60</v>
      </c>
      <c r="I32" s="1">
        <v>7.2</v>
      </c>
      <c r="J32" s="1">
        <v>5</v>
      </c>
      <c r="K32" s="1">
        <v>5</v>
      </c>
      <c r="L32" s="1">
        <f t="shared" si="6"/>
        <v>1</v>
      </c>
      <c r="M32" s="1">
        <f t="shared" si="0"/>
        <v>0</v>
      </c>
      <c r="N32" s="1">
        <f t="shared" si="7"/>
        <v>0</v>
      </c>
      <c r="O32" s="1">
        <f t="shared" si="2"/>
        <v>0</v>
      </c>
      <c r="P32" s="1">
        <f t="shared" si="3"/>
        <v>1</v>
      </c>
      <c r="Q32" s="1" t="b">
        <f t="shared" si="4"/>
        <v>1</v>
      </c>
    </row>
    <row r="33" spans="1:17" x14ac:dyDescent="0.25">
      <c r="A33" s="1" t="s">
        <v>95</v>
      </c>
      <c r="B33" s="1">
        <v>5.2</v>
      </c>
      <c r="C33" s="1">
        <v>2.4447065999999991</v>
      </c>
      <c r="D33" s="1">
        <v>1</v>
      </c>
      <c r="H33" s="1" t="s">
        <v>82</v>
      </c>
      <c r="I33" s="1">
        <v>8.5</v>
      </c>
      <c r="J33" s="1">
        <v>5</v>
      </c>
      <c r="K33" s="1">
        <v>5</v>
      </c>
      <c r="L33" s="1">
        <f t="shared" si="6"/>
        <v>1</v>
      </c>
      <c r="M33" s="1">
        <f t="shared" si="0"/>
        <v>0</v>
      </c>
      <c r="N33" s="1">
        <f t="shared" si="7"/>
        <v>0</v>
      </c>
      <c r="O33" s="1">
        <f t="shared" si="2"/>
        <v>0</v>
      </c>
      <c r="P33" s="1">
        <f t="shared" si="3"/>
        <v>1</v>
      </c>
      <c r="Q33" s="1" t="b">
        <f t="shared" si="4"/>
        <v>1</v>
      </c>
    </row>
    <row r="34" spans="1:17" x14ac:dyDescent="0.25">
      <c r="A34" s="1" t="s">
        <v>101</v>
      </c>
      <c r="B34" s="1">
        <v>7.9</v>
      </c>
      <c r="C34" s="1">
        <v>5.5908529000000016</v>
      </c>
      <c r="D34" s="1">
        <v>-1</v>
      </c>
      <c r="H34" s="1" t="s">
        <v>96</v>
      </c>
      <c r="I34" s="1">
        <v>6.1</v>
      </c>
      <c r="J34" s="1">
        <v>5</v>
      </c>
      <c r="K34" s="1">
        <v>5</v>
      </c>
      <c r="L34" s="1">
        <f t="shared" si="6"/>
        <v>1</v>
      </c>
      <c r="M34" s="1">
        <f t="shared" si="0"/>
        <v>0</v>
      </c>
      <c r="N34" s="1">
        <f t="shared" si="7"/>
        <v>0</v>
      </c>
      <c r="O34" s="1">
        <f t="shared" si="2"/>
        <v>0</v>
      </c>
      <c r="P34" s="1">
        <f t="shared" si="3"/>
        <v>1</v>
      </c>
      <c r="Q34" s="1" t="b">
        <f t="shared" si="4"/>
        <v>1</v>
      </c>
    </row>
    <row r="35" spans="1:17" x14ac:dyDescent="0.25">
      <c r="A35" s="1" t="s">
        <v>66</v>
      </c>
      <c r="B35" s="1">
        <v>6.6</v>
      </c>
      <c r="C35" s="1">
        <v>6.738370500000002</v>
      </c>
      <c r="D35" s="1">
        <v>12</v>
      </c>
      <c r="H35" s="1" t="s">
        <v>109</v>
      </c>
      <c r="I35" s="1">
        <v>5.4</v>
      </c>
      <c r="J35" s="1">
        <v>4</v>
      </c>
      <c r="K35" s="1">
        <v>4</v>
      </c>
      <c r="L35" s="1">
        <f t="shared" si="6"/>
        <v>1</v>
      </c>
      <c r="M35" s="1">
        <f t="shared" si="0"/>
        <v>0</v>
      </c>
      <c r="N35" s="1">
        <f t="shared" si="7"/>
        <v>0</v>
      </c>
      <c r="O35" s="1">
        <f t="shared" si="2"/>
        <v>0</v>
      </c>
      <c r="P35" s="1">
        <f t="shared" si="3"/>
        <v>1</v>
      </c>
      <c r="Q35" s="1" t="b">
        <f t="shared" si="4"/>
        <v>1</v>
      </c>
    </row>
    <row r="36" spans="1:17" x14ac:dyDescent="0.25">
      <c r="A36" s="1" t="s">
        <v>78</v>
      </c>
      <c r="B36" s="1">
        <v>5.9</v>
      </c>
      <c r="C36" s="1">
        <v>3.6128606000000034</v>
      </c>
      <c r="D36" s="1">
        <v>10</v>
      </c>
      <c r="H36" s="1" t="s">
        <v>59</v>
      </c>
      <c r="I36" s="1">
        <v>6.7</v>
      </c>
      <c r="J36" s="1">
        <v>6</v>
      </c>
      <c r="K36" s="1">
        <v>6</v>
      </c>
      <c r="L36" s="1">
        <f t="shared" si="6"/>
        <v>1</v>
      </c>
      <c r="M36" s="1">
        <f t="shared" si="0"/>
        <v>0</v>
      </c>
      <c r="N36" s="1">
        <f t="shared" si="7"/>
        <v>0</v>
      </c>
      <c r="O36" s="1">
        <f t="shared" si="2"/>
        <v>0</v>
      </c>
      <c r="P36" s="1">
        <f t="shared" si="3"/>
        <v>1</v>
      </c>
      <c r="Q36" s="1" t="b">
        <f t="shared" si="4"/>
        <v>1</v>
      </c>
    </row>
    <row r="37" spans="1:17" x14ac:dyDescent="0.25">
      <c r="A37" s="1" t="s">
        <v>62</v>
      </c>
      <c r="B37" s="1">
        <v>5.9</v>
      </c>
      <c r="C37" s="1">
        <v>7.1458926999999974</v>
      </c>
      <c r="D37" s="1">
        <v>9</v>
      </c>
      <c r="H37" s="1" t="s">
        <v>103</v>
      </c>
      <c r="I37" s="1">
        <v>5.7</v>
      </c>
      <c r="J37" s="1">
        <v>5</v>
      </c>
      <c r="K37" s="1">
        <v>5</v>
      </c>
      <c r="L37" s="1">
        <f t="shared" si="6"/>
        <v>1</v>
      </c>
      <c r="M37" s="1">
        <f t="shared" si="0"/>
        <v>0</v>
      </c>
      <c r="N37" s="1">
        <f t="shared" si="7"/>
        <v>0</v>
      </c>
      <c r="O37" s="1">
        <f t="shared" si="2"/>
        <v>0</v>
      </c>
      <c r="P37" s="1">
        <f t="shared" si="3"/>
        <v>1</v>
      </c>
      <c r="Q37" s="1" t="b">
        <f t="shared" si="4"/>
        <v>1</v>
      </c>
    </row>
    <row r="38" spans="1:17" x14ac:dyDescent="0.25">
      <c r="A38" s="1" t="s">
        <v>65</v>
      </c>
      <c r="B38" s="1">
        <v>10.3</v>
      </c>
      <c r="C38" s="1">
        <v>4.8061676000000029</v>
      </c>
      <c r="D38" s="1">
        <v>8</v>
      </c>
      <c r="H38" s="1" t="s">
        <v>77</v>
      </c>
      <c r="I38" s="1">
        <v>8.4</v>
      </c>
      <c r="J38" s="1">
        <v>5</v>
      </c>
      <c r="K38" s="1">
        <v>5</v>
      </c>
      <c r="L38" s="1">
        <f t="shared" si="6"/>
        <v>1</v>
      </c>
      <c r="M38" s="1">
        <f t="shared" si="0"/>
        <v>0</v>
      </c>
      <c r="N38" s="1">
        <f t="shared" si="7"/>
        <v>0</v>
      </c>
      <c r="O38" s="1">
        <f t="shared" si="2"/>
        <v>0</v>
      </c>
      <c r="P38" s="1">
        <f t="shared" si="3"/>
        <v>1</v>
      </c>
      <c r="Q38" s="1" t="b">
        <f t="shared" si="4"/>
        <v>1</v>
      </c>
    </row>
    <row r="39" spans="1:17" x14ac:dyDescent="0.25">
      <c r="A39" s="1" t="s">
        <v>68</v>
      </c>
      <c r="B39" s="1">
        <v>6.7</v>
      </c>
      <c r="C39" s="1">
        <v>5.2381475999999996</v>
      </c>
      <c r="D39" s="1">
        <v>8</v>
      </c>
      <c r="H39" s="1" t="s">
        <v>82</v>
      </c>
      <c r="I39" s="1">
        <v>8.5</v>
      </c>
      <c r="J39" s="1">
        <v>5</v>
      </c>
      <c r="K39" s="1">
        <v>5</v>
      </c>
      <c r="L39" s="1">
        <f t="shared" si="6"/>
        <v>1</v>
      </c>
      <c r="M39" s="1">
        <f t="shared" si="0"/>
        <v>0</v>
      </c>
      <c r="N39" s="1">
        <f t="shared" si="7"/>
        <v>0</v>
      </c>
      <c r="O39" s="1">
        <f t="shared" si="2"/>
        <v>0</v>
      </c>
      <c r="P39" s="1">
        <f t="shared" si="3"/>
        <v>1</v>
      </c>
      <c r="Q39" s="1" t="b">
        <f t="shared" si="4"/>
        <v>1</v>
      </c>
    </row>
    <row r="40" spans="1:17" x14ac:dyDescent="0.25">
      <c r="A40" s="1" t="s">
        <v>73</v>
      </c>
      <c r="B40" s="1">
        <v>6.5</v>
      </c>
      <c r="C40" s="1">
        <v>5.0815741000000001</v>
      </c>
      <c r="D40" s="1">
        <v>7</v>
      </c>
      <c r="H40" s="1" t="s">
        <v>95</v>
      </c>
      <c r="I40" s="1">
        <v>5.2</v>
      </c>
      <c r="J40" s="1">
        <v>4</v>
      </c>
      <c r="K40" s="1">
        <v>4</v>
      </c>
      <c r="L40" s="1">
        <f t="shared" si="6"/>
        <v>1</v>
      </c>
      <c r="M40" s="1">
        <f t="shared" si="0"/>
        <v>0</v>
      </c>
      <c r="N40" s="1">
        <f t="shared" si="7"/>
        <v>0</v>
      </c>
      <c r="O40" s="1">
        <f t="shared" si="2"/>
        <v>0</v>
      </c>
      <c r="P40" s="1">
        <f t="shared" si="3"/>
        <v>1</v>
      </c>
      <c r="Q40" s="1" t="b">
        <f t="shared" si="4"/>
        <v>1</v>
      </c>
    </row>
    <row r="41" spans="1:17" x14ac:dyDescent="0.25">
      <c r="A41" s="1" t="s">
        <v>105</v>
      </c>
      <c r="B41" s="1">
        <v>12.5</v>
      </c>
      <c r="C41" s="1">
        <v>4.5122921000000034</v>
      </c>
      <c r="D41" s="1">
        <v>6</v>
      </c>
      <c r="H41" s="1" t="s">
        <v>81</v>
      </c>
      <c r="I41" s="1">
        <v>7.4</v>
      </c>
      <c r="J41" s="1">
        <v>5</v>
      </c>
      <c r="K41" s="1">
        <v>5</v>
      </c>
      <c r="L41" s="1">
        <f t="shared" si="6"/>
        <v>1</v>
      </c>
      <c r="M41" s="1">
        <f t="shared" si="0"/>
        <v>0</v>
      </c>
      <c r="N41" s="1">
        <f t="shared" si="7"/>
        <v>0</v>
      </c>
      <c r="O41" s="1">
        <f t="shared" si="2"/>
        <v>0</v>
      </c>
      <c r="P41" s="1">
        <f t="shared" si="3"/>
        <v>1</v>
      </c>
      <c r="Q41" s="1" t="b">
        <f t="shared" si="4"/>
        <v>1</v>
      </c>
    </row>
    <row r="42" spans="1:17" x14ac:dyDescent="0.25">
      <c r="A42" s="1" t="s">
        <v>72</v>
      </c>
      <c r="B42" s="1">
        <v>5.8</v>
      </c>
      <c r="C42" s="1">
        <v>5.6917325000000014</v>
      </c>
      <c r="D42" s="1">
        <v>6</v>
      </c>
      <c r="H42" s="1" t="s">
        <v>76</v>
      </c>
      <c r="I42" s="1">
        <v>11.5</v>
      </c>
      <c r="J42" s="1">
        <v>3</v>
      </c>
      <c r="K42" s="1">
        <v>13</v>
      </c>
      <c r="L42" s="1">
        <f t="shared" si="6"/>
        <v>0</v>
      </c>
      <c r="M42" s="1">
        <f t="shared" si="0"/>
        <v>0</v>
      </c>
      <c r="N42" s="1">
        <f t="shared" si="7"/>
        <v>0</v>
      </c>
      <c r="O42" s="1">
        <f t="shared" si="2"/>
        <v>1</v>
      </c>
      <c r="P42" s="1">
        <f t="shared" si="3"/>
        <v>1</v>
      </c>
      <c r="Q42" s="1" t="b">
        <f t="shared" si="4"/>
        <v>0</v>
      </c>
    </row>
    <row r="43" spans="1:17" x14ac:dyDescent="0.25">
      <c r="A43" s="1" t="s">
        <v>89</v>
      </c>
      <c r="B43" s="1">
        <v>6.2</v>
      </c>
      <c r="C43" s="1">
        <v>3.7764875000000013</v>
      </c>
      <c r="D43" s="1">
        <v>6</v>
      </c>
      <c r="H43" s="1" t="s">
        <v>100</v>
      </c>
      <c r="I43" s="1">
        <v>9.6</v>
      </c>
      <c r="J43" s="1">
        <v>4</v>
      </c>
      <c r="K43" s="1">
        <v>9</v>
      </c>
      <c r="L43" s="1">
        <f t="shared" si="6"/>
        <v>1</v>
      </c>
      <c r="M43" s="1">
        <f t="shared" si="0"/>
        <v>0</v>
      </c>
      <c r="N43" s="1">
        <f t="shared" si="7"/>
        <v>0</v>
      </c>
      <c r="O43" s="1">
        <f t="shared" si="2"/>
        <v>0</v>
      </c>
      <c r="P43" s="1">
        <f t="shared" si="3"/>
        <v>1</v>
      </c>
      <c r="Q43" s="1" t="b">
        <f t="shared" si="4"/>
        <v>0</v>
      </c>
    </row>
    <row r="44" spans="1:17" x14ac:dyDescent="0.25">
      <c r="A44" s="1" t="s">
        <v>80</v>
      </c>
      <c r="B44" s="1">
        <v>5.8</v>
      </c>
      <c r="C44" s="1">
        <v>2.6689393000000039</v>
      </c>
      <c r="D44" s="1">
        <v>5</v>
      </c>
      <c r="H44" s="1" t="s">
        <v>59</v>
      </c>
      <c r="I44" s="1">
        <v>6.7</v>
      </c>
      <c r="J44" s="1">
        <v>4</v>
      </c>
      <c r="K44" s="1">
        <v>2</v>
      </c>
      <c r="L44" s="1">
        <f t="shared" si="6"/>
        <v>0</v>
      </c>
      <c r="M44" s="1">
        <f t="shared" si="0"/>
        <v>0</v>
      </c>
      <c r="N44" s="1">
        <f t="shared" si="7"/>
        <v>1</v>
      </c>
      <c r="O44" s="1">
        <f t="shared" si="2"/>
        <v>0</v>
      </c>
      <c r="P44" s="1">
        <f t="shared" si="3"/>
        <v>1</v>
      </c>
      <c r="Q44" s="1" t="b">
        <f t="shared" si="4"/>
        <v>0</v>
      </c>
    </row>
    <row r="45" spans="1:17" x14ac:dyDescent="0.25">
      <c r="A45" s="1" t="s">
        <v>83</v>
      </c>
      <c r="B45" s="1">
        <v>7.7</v>
      </c>
      <c r="C45" s="1">
        <v>6.0503359999999979</v>
      </c>
      <c r="D45" s="1">
        <v>5</v>
      </c>
      <c r="H45" s="1" t="s">
        <v>62</v>
      </c>
      <c r="I45" s="1">
        <v>5.9</v>
      </c>
      <c r="J45" s="1">
        <v>7</v>
      </c>
      <c r="K45" s="1">
        <v>2</v>
      </c>
      <c r="L45" s="1">
        <f t="shared" si="6"/>
        <v>0</v>
      </c>
      <c r="M45" s="1">
        <f t="shared" si="0"/>
        <v>0</v>
      </c>
      <c r="N45" s="1">
        <f t="shared" si="7"/>
        <v>1</v>
      </c>
      <c r="O45" s="1">
        <f t="shared" si="2"/>
        <v>0</v>
      </c>
      <c r="P45" s="1">
        <f t="shared" si="3"/>
        <v>1</v>
      </c>
      <c r="Q45" s="1" t="b">
        <f t="shared" si="4"/>
        <v>0</v>
      </c>
    </row>
    <row r="46" spans="1:17" x14ac:dyDescent="0.25">
      <c r="A46" s="1" t="s">
        <v>98</v>
      </c>
      <c r="B46" s="1">
        <v>7.7</v>
      </c>
      <c r="C46" s="1">
        <v>4.1287474999999985</v>
      </c>
      <c r="D46" s="1">
        <v>5</v>
      </c>
      <c r="H46" s="1" t="s">
        <v>63</v>
      </c>
      <c r="I46" s="1">
        <v>7.7</v>
      </c>
      <c r="J46" s="1">
        <v>6</v>
      </c>
      <c r="K46" s="1">
        <v>2</v>
      </c>
      <c r="L46" s="1">
        <f t="shared" si="6"/>
        <v>0</v>
      </c>
      <c r="M46" s="1">
        <f t="shared" si="0"/>
        <v>0</v>
      </c>
      <c r="N46" s="1">
        <f t="shared" si="7"/>
        <v>1</v>
      </c>
      <c r="O46" s="1">
        <f t="shared" si="2"/>
        <v>0</v>
      </c>
      <c r="P46" s="1">
        <f t="shared" si="3"/>
        <v>1</v>
      </c>
      <c r="Q46" s="1" t="b">
        <f t="shared" si="4"/>
        <v>0</v>
      </c>
    </row>
    <row r="47" spans="1:17" x14ac:dyDescent="0.25">
      <c r="A47" s="1" t="s">
        <v>61</v>
      </c>
      <c r="B47" s="1">
        <v>8.6</v>
      </c>
      <c r="C47" s="1">
        <v>2.9248592000000002</v>
      </c>
      <c r="D47" s="1">
        <v>3</v>
      </c>
      <c r="H47" s="1" t="s">
        <v>65</v>
      </c>
      <c r="I47" s="1">
        <v>10.3</v>
      </c>
      <c r="J47" s="1">
        <v>4</v>
      </c>
      <c r="K47" s="1">
        <v>2</v>
      </c>
      <c r="L47" s="1">
        <f t="shared" si="6"/>
        <v>0</v>
      </c>
      <c r="M47" s="1">
        <f t="shared" si="0"/>
        <v>0</v>
      </c>
      <c r="N47" s="1">
        <f t="shared" si="7"/>
        <v>1</v>
      </c>
      <c r="O47" s="1">
        <f t="shared" si="2"/>
        <v>0</v>
      </c>
      <c r="P47" s="1">
        <f t="shared" si="3"/>
        <v>1</v>
      </c>
      <c r="Q47" s="1" t="b">
        <f t="shared" si="4"/>
        <v>0</v>
      </c>
    </row>
    <row r="48" spans="1:17" x14ac:dyDescent="0.25">
      <c r="A48" s="1" t="s">
        <v>59</v>
      </c>
      <c r="B48" s="1">
        <v>6.7</v>
      </c>
      <c r="C48" s="1">
        <v>2.7601734000000016</v>
      </c>
      <c r="D48" s="1">
        <v>2</v>
      </c>
      <c r="H48" s="1" t="s">
        <v>66</v>
      </c>
      <c r="I48" s="1">
        <v>6.6</v>
      </c>
      <c r="J48" s="1">
        <v>6</v>
      </c>
      <c r="K48" s="1">
        <v>2</v>
      </c>
      <c r="L48" s="1">
        <f t="shared" si="6"/>
        <v>0</v>
      </c>
      <c r="M48" s="1">
        <f t="shared" si="0"/>
        <v>0</v>
      </c>
      <c r="N48" s="1">
        <f t="shared" si="7"/>
        <v>1</v>
      </c>
      <c r="O48" s="1">
        <f t="shared" si="2"/>
        <v>0</v>
      </c>
      <c r="P48" s="1">
        <f t="shared" si="3"/>
        <v>1</v>
      </c>
      <c r="Q48" s="1" t="b">
        <f t="shared" si="4"/>
        <v>0</v>
      </c>
    </row>
    <row r="49" spans="1:17" x14ac:dyDescent="0.25">
      <c r="A49" s="1" t="s">
        <v>63</v>
      </c>
      <c r="B49" s="1">
        <v>7.7</v>
      </c>
      <c r="C49" s="1">
        <v>4.5848361000000004</v>
      </c>
      <c r="D49" s="1">
        <v>2</v>
      </c>
      <c r="H49" s="1" t="s">
        <v>71</v>
      </c>
      <c r="I49" s="1">
        <v>7.4</v>
      </c>
      <c r="J49" s="1">
        <v>4</v>
      </c>
      <c r="K49" s="1">
        <v>2</v>
      </c>
      <c r="L49" s="1">
        <f t="shared" si="6"/>
        <v>0</v>
      </c>
      <c r="M49" s="1">
        <f t="shared" si="0"/>
        <v>0</v>
      </c>
      <c r="N49" s="1">
        <f t="shared" si="7"/>
        <v>1</v>
      </c>
      <c r="O49" s="1">
        <f t="shared" si="2"/>
        <v>0</v>
      </c>
      <c r="P49" s="1">
        <f t="shared" si="3"/>
        <v>1</v>
      </c>
      <c r="Q49" s="1" t="b">
        <f t="shared" si="4"/>
        <v>0</v>
      </c>
    </row>
    <row r="50" spans="1:17" x14ac:dyDescent="0.25">
      <c r="A50" s="1" t="s">
        <v>67</v>
      </c>
      <c r="B50" s="1">
        <v>5.4</v>
      </c>
      <c r="C50" s="1">
        <v>3.8128446999999994</v>
      </c>
      <c r="D50" s="1">
        <v>2</v>
      </c>
      <c r="H50" s="1" t="s">
        <v>72</v>
      </c>
      <c r="I50" s="1">
        <v>5.8</v>
      </c>
      <c r="J50" s="1">
        <v>4</v>
      </c>
      <c r="K50" s="1">
        <v>2</v>
      </c>
      <c r="L50" s="1">
        <f t="shared" si="6"/>
        <v>0</v>
      </c>
      <c r="M50" s="1">
        <f t="shared" si="0"/>
        <v>0</v>
      </c>
      <c r="N50" s="1">
        <f t="shared" si="7"/>
        <v>1</v>
      </c>
      <c r="O50" s="1">
        <f t="shared" si="2"/>
        <v>0</v>
      </c>
      <c r="P50" s="1">
        <f t="shared" si="3"/>
        <v>1</v>
      </c>
      <c r="Q50" s="1" t="b">
        <f t="shared" si="4"/>
        <v>0</v>
      </c>
    </row>
    <row r="51" spans="1:17" x14ac:dyDescent="0.25">
      <c r="A51" s="1" t="s">
        <v>104</v>
      </c>
      <c r="B51" s="1">
        <v>6</v>
      </c>
      <c r="C51" s="1">
        <v>3.6069206</v>
      </c>
      <c r="D51" s="1">
        <v>2</v>
      </c>
      <c r="H51" s="1" t="s">
        <v>73</v>
      </c>
      <c r="I51" s="1">
        <v>6.5</v>
      </c>
      <c r="J51" s="1">
        <v>4</v>
      </c>
      <c r="K51" s="1">
        <v>2</v>
      </c>
      <c r="L51" s="1">
        <f t="shared" si="6"/>
        <v>0</v>
      </c>
      <c r="M51" s="1">
        <f t="shared" si="0"/>
        <v>0</v>
      </c>
      <c r="N51" s="1">
        <f t="shared" si="7"/>
        <v>1</v>
      </c>
      <c r="O51" s="1">
        <f t="shared" si="2"/>
        <v>0</v>
      </c>
      <c r="P51" s="1">
        <f t="shared" si="3"/>
        <v>1</v>
      </c>
      <c r="Q51" s="1" t="b">
        <f t="shared" si="4"/>
        <v>0</v>
      </c>
    </row>
    <row r="52" spans="1:17" x14ac:dyDescent="0.25">
      <c r="A52" s="1" t="s">
        <v>76</v>
      </c>
      <c r="B52" s="1">
        <v>11.5</v>
      </c>
      <c r="C52" s="1">
        <v>4.7300544000000002</v>
      </c>
      <c r="D52" s="1">
        <v>2</v>
      </c>
      <c r="H52" s="1" t="s">
        <v>79</v>
      </c>
      <c r="I52" s="1">
        <v>12.3</v>
      </c>
      <c r="J52" s="1">
        <v>4</v>
      </c>
      <c r="K52" s="1">
        <v>2</v>
      </c>
      <c r="L52" s="1">
        <f t="shared" si="6"/>
        <v>0</v>
      </c>
      <c r="M52" s="1">
        <f t="shared" si="0"/>
        <v>0</v>
      </c>
      <c r="N52" s="1">
        <f t="shared" si="7"/>
        <v>1</v>
      </c>
      <c r="O52" s="1">
        <f t="shared" si="2"/>
        <v>0</v>
      </c>
      <c r="P52" s="1">
        <f t="shared" si="3"/>
        <v>1</v>
      </c>
      <c r="Q52" s="1" t="b">
        <f t="shared" si="4"/>
        <v>0</v>
      </c>
    </row>
    <row r="53" spans="1:17" x14ac:dyDescent="0.25">
      <c r="A53" s="1" t="s">
        <v>79</v>
      </c>
      <c r="B53" s="1">
        <v>12.3</v>
      </c>
      <c r="C53" s="1">
        <v>4.460326300000002</v>
      </c>
      <c r="D53" s="1">
        <v>2</v>
      </c>
      <c r="H53" s="1" t="s">
        <v>80</v>
      </c>
      <c r="I53" s="1">
        <v>5.8</v>
      </c>
      <c r="J53" s="1">
        <v>5</v>
      </c>
      <c r="K53" s="1">
        <v>2</v>
      </c>
      <c r="L53" s="1">
        <f t="shared" si="6"/>
        <v>0</v>
      </c>
      <c r="M53" s="1">
        <f t="shared" si="0"/>
        <v>0</v>
      </c>
      <c r="N53" s="1">
        <f t="shared" si="7"/>
        <v>1</v>
      </c>
      <c r="O53" s="1">
        <f t="shared" si="2"/>
        <v>0</v>
      </c>
      <c r="P53" s="1">
        <f t="shared" si="3"/>
        <v>1</v>
      </c>
      <c r="Q53" s="1" t="b">
        <f t="shared" si="4"/>
        <v>0</v>
      </c>
    </row>
    <row r="54" spans="1:17" x14ac:dyDescent="0.25">
      <c r="A54" s="1" t="s">
        <v>81</v>
      </c>
      <c r="B54" s="1">
        <v>7.4</v>
      </c>
      <c r="C54" s="1">
        <v>3.8110753999999978</v>
      </c>
      <c r="D54" s="1">
        <v>2</v>
      </c>
      <c r="H54" s="1" t="s">
        <v>82</v>
      </c>
      <c r="I54" s="1">
        <v>8.5</v>
      </c>
      <c r="J54" s="1">
        <v>5</v>
      </c>
      <c r="K54" s="1">
        <v>2</v>
      </c>
      <c r="L54" s="1">
        <f t="shared" si="6"/>
        <v>0</v>
      </c>
      <c r="M54" s="1">
        <f t="shared" si="0"/>
        <v>0</v>
      </c>
      <c r="N54" s="1">
        <f t="shared" si="7"/>
        <v>1</v>
      </c>
      <c r="O54" s="1">
        <f t="shared" si="2"/>
        <v>0</v>
      </c>
      <c r="P54" s="1">
        <f t="shared" si="3"/>
        <v>1</v>
      </c>
      <c r="Q54" s="1" t="b">
        <f t="shared" si="4"/>
        <v>0</v>
      </c>
    </row>
    <row r="55" spans="1:17" x14ac:dyDescent="0.25">
      <c r="A55" s="1" t="s">
        <v>82</v>
      </c>
      <c r="B55" s="1">
        <v>8.5</v>
      </c>
      <c r="C55" s="1">
        <v>6.1381171999999982</v>
      </c>
      <c r="D55" s="1">
        <v>2</v>
      </c>
      <c r="H55" s="1" t="s">
        <v>83</v>
      </c>
      <c r="I55" s="1">
        <v>7.7</v>
      </c>
      <c r="J55" s="1">
        <v>6</v>
      </c>
      <c r="K55" s="1">
        <v>2</v>
      </c>
      <c r="L55" s="1">
        <f t="shared" si="6"/>
        <v>0</v>
      </c>
      <c r="M55" s="1">
        <f t="shared" si="0"/>
        <v>0</v>
      </c>
      <c r="N55" s="1">
        <f t="shared" si="7"/>
        <v>1</v>
      </c>
      <c r="O55" s="1">
        <f t="shared" si="2"/>
        <v>0</v>
      </c>
      <c r="P55" s="1">
        <f t="shared" si="3"/>
        <v>1</v>
      </c>
      <c r="Q55" s="1" t="b">
        <f t="shared" si="4"/>
        <v>0</v>
      </c>
    </row>
    <row r="56" spans="1:17" x14ac:dyDescent="0.25">
      <c r="A56" s="1" t="s">
        <v>96</v>
      </c>
      <c r="B56" s="1">
        <v>6.1</v>
      </c>
      <c r="C56" s="1">
        <v>4.5150607000000029</v>
      </c>
      <c r="D56" s="1">
        <v>2</v>
      </c>
      <c r="H56" s="1" t="s">
        <v>96</v>
      </c>
      <c r="I56" s="1">
        <v>6.1</v>
      </c>
      <c r="J56" s="1">
        <v>4</v>
      </c>
      <c r="K56" s="1">
        <v>2</v>
      </c>
      <c r="L56" s="1">
        <f t="shared" si="6"/>
        <v>0</v>
      </c>
      <c r="M56" s="1">
        <f t="shared" si="0"/>
        <v>0</v>
      </c>
      <c r="N56" s="1">
        <f t="shared" si="7"/>
        <v>1</v>
      </c>
      <c r="O56" s="1">
        <f t="shared" si="2"/>
        <v>0</v>
      </c>
      <c r="P56" s="1">
        <f t="shared" si="3"/>
        <v>1</v>
      </c>
      <c r="Q56" s="1" t="b">
        <f t="shared" si="4"/>
        <v>0</v>
      </c>
    </row>
    <row r="57" spans="1:17" x14ac:dyDescent="0.25">
      <c r="A57" s="1" t="s">
        <v>99</v>
      </c>
      <c r="B57" s="1">
        <v>5.8</v>
      </c>
      <c r="C57" s="1">
        <v>4.767519000000001</v>
      </c>
      <c r="D57" s="1">
        <v>2</v>
      </c>
      <c r="H57" s="1" t="s">
        <v>97</v>
      </c>
      <c r="I57" s="1">
        <v>5.2</v>
      </c>
      <c r="J57" s="1">
        <v>3</v>
      </c>
      <c r="K57" s="1">
        <v>2</v>
      </c>
      <c r="L57" s="1">
        <f t="shared" si="6"/>
        <v>0</v>
      </c>
      <c r="M57" s="1">
        <f t="shared" si="0"/>
        <v>0</v>
      </c>
      <c r="N57" s="1">
        <f t="shared" si="7"/>
        <v>1</v>
      </c>
      <c r="O57" s="1">
        <f t="shared" si="2"/>
        <v>0</v>
      </c>
      <c r="P57" s="1">
        <f t="shared" si="3"/>
        <v>1</v>
      </c>
      <c r="Q57" s="1" t="b">
        <f t="shared" si="4"/>
        <v>0</v>
      </c>
    </row>
    <row r="58" spans="1:17" x14ac:dyDescent="0.25">
      <c r="A58" s="1" t="s">
        <v>100</v>
      </c>
      <c r="B58" s="1">
        <v>9.6</v>
      </c>
      <c r="C58" s="1">
        <v>4.0556169999999971</v>
      </c>
      <c r="D58" s="1">
        <v>2</v>
      </c>
      <c r="H58" s="1" t="s">
        <v>98</v>
      </c>
      <c r="I58" s="1">
        <v>7.7</v>
      </c>
      <c r="J58" s="1">
        <v>4</v>
      </c>
      <c r="K58" s="1">
        <v>2</v>
      </c>
      <c r="L58" s="1">
        <f t="shared" si="6"/>
        <v>0</v>
      </c>
      <c r="M58" s="1">
        <f t="shared" si="0"/>
        <v>0</v>
      </c>
      <c r="N58" s="1">
        <f t="shared" si="7"/>
        <v>1</v>
      </c>
      <c r="O58" s="1">
        <f t="shared" si="2"/>
        <v>0</v>
      </c>
      <c r="P58" s="1">
        <f t="shared" si="3"/>
        <v>1</v>
      </c>
      <c r="Q58" s="1" t="b">
        <f t="shared" si="4"/>
        <v>0</v>
      </c>
    </row>
    <row r="59" spans="1:17" x14ac:dyDescent="0.25">
      <c r="A59" s="1" t="s">
        <v>102</v>
      </c>
      <c r="B59" s="1">
        <v>6.8</v>
      </c>
      <c r="C59" s="1">
        <v>5.9499281000000011</v>
      </c>
      <c r="D59" s="1">
        <v>2</v>
      </c>
      <c r="H59" s="1" t="s">
        <v>99</v>
      </c>
      <c r="I59" s="1">
        <v>5.8</v>
      </c>
      <c r="J59" s="1">
        <v>3</v>
      </c>
      <c r="K59" s="1">
        <v>2</v>
      </c>
      <c r="L59" s="1">
        <f t="shared" si="6"/>
        <v>0</v>
      </c>
      <c r="M59" s="1">
        <f t="shared" si="0"/>
        <v>0</v>
      </c>
      <c r="N59" s="1">
        <f t="shared" si="7"/>
        <v>1</v>
      </c>
      <c r="O59" s="1">
        <f t="shared" si="2"/>
        <v>0</v>
      </c>
      <c r="P59" s="1">
        <f t="shared" si="3"/>
        <v>1</v>
      </c>
      <c r="Q59" s="1" t="b">
        <f t="shared" si="4"/>
        <v>0</v>
      </c>
    </row>
    <row r="60" spans="1:17" x14ac:dyDescent="0.25">
      <c r="A60" s="1" t="s">
        <v>103</v>
      </c>
      <c r="B60" s="1">
        <v>5.7</v>
      </c>
      <c r="C60" s="1">
        <v>5.4957677999999994</v>
      </c>
      <c r="D60" s="1">
        <v>2</v>
      </c>
      <c r="H60" s="1" t="s">
        <v>103</v>
      </c>
      <c r="I60" s="1">
        <v>5.7</v>
      </c>
      <c r="J60" s="1">
        <v>6</v>
      </c>
      <c r="K60" s="1">
        <v>2</v>
      </c>
      <c r="L60" s="1">
        <f t="shared" si="6"/>
        <v>0</v>
      </c>
      <c r="M60" s="1">
        <f t="shared" si="0"/>
        <v>0</v>
      </c>
      <c r="N60" s="1">
        <f t="shared" si="7"/>
        <v>1</v>
      </c>
      <c r="O60" s="1">
        <f t="shared" si="2"/>
        <v>0</v>
      </c>
      <c r="P60" s="1">
        <f t="shared" si="3"/>
        <v>1</v>
      </c>
      <c r="Q60" s="1" t="b">
        <f t="shared" si="4"/>
        <v>0</v>
      </c>
    </row>
    <row r="61" spans="1:17" x14ac:dyDescent="0.25">
      <c r="A61" s="1" t="s">
        <v>64</v>
      </c>
      <c r="B61" s="1">
        <v>5.2</v>
      </c>
      <c r="C61" s="1">
        <v>3.5559614000000002</v>
      </c>
      <c r="D61" s="1">
        <v>1</v>
      </c>
      <c r="H61" s="1" t="s">
        <v>61</v>
      </c>
      <c r="I61" s="1">
        <v>8.6</v>
      </c>
      <c r="J61" s="1">
        <v>6</v>
      </c>
      <c r="K61" s="1">
        <v>1</v>
      </c>
      <c r="L61" s="1">
        <f t="shared" si="6"/>
        <v>0</v>
      </c>
      <c r="M61" s="1">
        <f t="shared" si="0"/>
        <v>0</v>
      </c>
      <c r="N61" s="1">
        <f t="shared" si="7"/>
        <v>1</v>
      </c>
      <c r="O61" s="1">
        <f t="shared" si="2"/>
        <v>0</v>
      </c>
      <c r="P61" s="1">
        <f t="shared" si="3"/>
        <v>1</v>
      </c>
      <c r="Q61" s="1" t="b">
        <f t="shared" si="4"/>
        <v>0</v>
      </c>
    </row>
    <row r="62" spans="1:17" x14ac:dyDescent="0.25">
      <c r="A62" s="1" t="s">
        <v>69</v>
      </c>
      <c r="B62" s="1">
        <v>5.2</v>
      </c>
      <c r="C62" s="1">
        <v>3.9452024000000012</v>
      </c>
      <c r="D62" s="1">
        <v>1</v>
      </c>
      <c r="H62" s="1" t="s">
        <v>64</v>
      </c>
      <c r="I62" s="1">
        <v>5.2</v>
      </c>
      <c r="J62" s="1">
        <v>4</v>
      </c>
      <c r="K62" s="1">
        <v>1</v>
      </c>
      <c r="L62" s="1">
        <f t="shared" si="6"/>
        <v>0</v>
      </c>
      <c r="M62" s="1">
        <f t="shared" si="0"/>
        <v>0</v>
      </c>
      <c r="N62" s="1">
        <f t="shared" si="7"/>
        <v>1</v>
      </c>
      <c r="O62" s="1">
        <f t="shared" si="2"/>
        <v>0</v>
      </c>
      <c r="P62" s="1">
        <f t="shared" si="3"/>
        <v>1</v>
      </c>
      <c r="Q62" s="1" t="b">
        <f t="shared" si="4"/>
        <v>0</v>
      </c>
    </row>
    <row r="63" spans="1:17" x14ac:dyDescent="0.25">
      <c r="A63" s="1" t="s">
        <v>70</v>
      </c>
      <c r="B63" s="1">
        <v>6.2</v>
      </c>
      <c r="C63" s="1">
        <v>3.5099991999999993</v>
      </c>
      <c r="D63" s="1">
        <v>1</v>
      </c>
      <c r="H63" s="1" t="s">
        <v>69</v>
      </c>
      <c r="I63" s="1">
        <v>5.2</v>
      </c>
      <c r="J63" s="1">
        <v>6</v>
      </c>
      <c r="K63" s="1">
        <v>1</v>
      </c>
      <c r="L63" s="1">
        <f t="shared" si="6"/>
        <v>0</v>
      </c>
      <c r="M63" s="1">
        <f t="shared" si="0"/>
        <v>0</v>
      </c>
      <c r="N63" s="1">
        <f t="shared" si="7"/>
        <v>1</v>
      </c>
      <c r="O63" s="1">
        <f t="shared" si="2"/>
        <v>0</v>
      </c>
      <c r="P63" s="1">
        <f t="shared" si="3"/>
        <v>1</v>
      </c>
      <c r="Q63" s="1" t="b">
        <f t="shared" si="4"/>
        <v>0</v>
      </c>
    </row>
    <row r="64" spans="1:17" x14ac:dyDescent="0.25">
      <c r="A64" s="1" t="s">
        <v>84</v>
      </c>
      <c r="B64" s="1">
        <v>6.9</v>
      </c>
      <c r="C64" s="1">
        <v>4.8945769000000032</v>
      </c>
      <c r="D64" s="1">
        <v>1</v>
      </c>
      <c r="H64" s="1" t="s">
        <v>70</v>
      </c>
      <c r="I64" s="1">
        <v>6.2</v>
      </c>
      <c r="J64" s="1">
        <v>4</v>
      </c>
      <c r="K64" s="1">
        <v>1</v>
      </c>
      <c r="L64" s="1">
        <f t="shared" si="6"/>
        <v>0</v>
      </c>
      <c r="M64" s="1">
        <f t="shared" si="0"/>
        <v>0</v>
      </c>
      <c r="N64" s="1">
        <f t="shared" si="7"/>
        <v>1</v>
      </c>
      <c r="O64" s="1">
        <f t="shared" si="2"/>
        <v>0</v>
      </c>
      <c r="P64" s="1">
        <f t="shared" si="3"/>
        <v>1</v>
      </c>
      <c r="Q64" s="1" t="b">
        <f t="shared" si="4"/>
        <v>0</v>
      </c>
    </row>
    <row r="65" spans="1:17" x14ac:dyDescent="0.25">
      <c r="A65" s="1" t="s">
        <v>85</v>
      </c>
      <c r="B65" s="1">
        <v>4.9000000000000004</v>
      </c>
      <c r="C65" s="1">
        <v>6.4936554000000015</v>
      </c>
      <c r="D65" s="1">
        <v>1</v>
      </c>
      <c r="H65" s="1" t="s">
        <v>75</v>
      </c>
      <c r="I65" s="1">
        <v>7.6</v>
      </c>
      <c r="J65" s="1">
        <v>5</v>
      </c>
      <c r="K65" s="1">
        <v>1</v>
      </c>
      <c r="L65" s="1">
        <f t="shared" si="6"/>
        <v>0</v>
      </c>
      <c r="M65" s="1">
        <f t="shared" si="0"/>
        <v>0</v>
      </c>
      <c r="N65" s="1">
        <f t="shared" si="7"/>
        <v>1</v>
      </c>
      <c r="O65" s="1">
        <f t="shared" si="2"/>
        <v>0</v>
      </c>
      <c r="P65" s="1">
        <f t="shared" si="3"/>
        <v>1</v>
      </c>
      <c r="Q65" s="1" t="b">
        <f t="shared" si="4"/>
        <v>0</v>
      </c>
    </row>
    <row r="66" spans="1:17" x14ac:dyDescent="0.25">
      <c r="A66" s="1" t="s">
        <v>106</v>
      </c>
      <c r="B66" s="1">
        <v>5.4</v>
      </c>
      <c r="C66" s="1">
        <v>3.4520607999999995</v>
      </c>
      <c r="D66" s="1">
        <v>1</v>
      </c>
      <c r="H66" s="1" t="s">
        <v>78</v>
      </c>
      <c r="I66" s="1">
        <v>5.9</v>
      </c>
      <c r="J66" s="1">
        <v>4</v>
      </c>
      <c r="K66" s="1">
        <v>1</v>
      </c>
      <c r="L66" s="1">
        <f t="shared" si="6"/>
        <v>0</v>
      </c>
      <c r="M66" s="1">
        <f t="shared" ref="M66:M129" si="8">IF(AND((K66&lt;J66),(K66&gt;2),(J66&lt;10)),1,0)</f>
        <v>0</v>
      </c>
      <c r="N66" s="1">
        <f t="shared" si="7"/>
        <v>1</v>
      </c>
      <c r="O66" s="1">
        <f t="shared" ref="O66:O129" si="9">IF(K66&gt;=10,1,0)</f>
        <v>0</v>
      </c>
      <c r="P66" s="1">
        <f t="shared" ref="P66:P129" si="10">SUM(L66:O66)</f>
        <v>1</v>
      </c>
      <c r="Q66" s="1" t="b">
        <f t="shared" ref="Q66:Q129" si="11">EXACT(J66,K66)</f>
        <v>0</v>
      </c>
    </row>
    <row r="67" spans="1:17" x14ac:dyDescent="0.25">
      <c r="A67" s="1" t="s">
        <v>88</v>
      </c>
      <c r="B67" s="1">
        <v>5.6</v>
      </c>
      <c r="C67" s="1">
        <v>9.0703031999999979</v>
      </c>
      <c r="D67" s="1">
        <v>1</v>
      </c>
      <c r="H67" s="1" t="s">
        <v>81</v>
      </c>
      <c r="I67" s="1">
        <v>7.4</v>
      </c>
      <c r="J67" s="1">
        <v>4</v>
      </c>
      <c r="K67" s="1">
        <v>1</v>
      </c>
      <c r="L67" s="1">
        <f t="shared" si="6"/>
        <v>0</v>
      </c>
      <c r="M67" s="1">
        <f t="shared" si="8"/>
        <v>0</v>
      </c>
      <c r="N67" s="1">
        <f t="shared" si="7"/>
        <v>1</v>
      </c>
      <c r="O67" s="1">
        <f t="shared" si="9"/>
        <v>0</v>
      </c>
      <c r="P67" s="1">
        <f t="shared" si="10"/>
        <v>1</v>
      </c>
      <c r="Q67" s="1" t="b">
        <f t="shared" si="11"/>
        <v>0</v>
      </c>
    </row>
    <row r="68" spans="1:17" x14ac:dyDescent="0.25">
      <c r="A68" s="1" t="s">
        <v>107</v>
      </c>
      <c r="B68" s="1">
        <v>6.5</v>
      </c>
      <c r="C68" s="1">
        <v>3.3379067000000009</v>
      </c>
      <c r="D68" s="1">
        <v>1</v>
      </c>
      <c r="H68" s="1" t="s">
        <v>84</v>
      </c>
      <c r="I68" s="1">
        <v>6.9</v>
      </c>
      <c r="J68" s="1">
        <v>4</v>
      </c>
      <c r="K68" s="1">
        <v>1</v>
      </c>
      <c r="L68" s="1">
        <f t="shared" si="6"/>
        <v>0</v>
      </c>
      <c r="M68" s="1">
        <f t="shared" si="8"/>
        <v>0</v>
      </c>
      <c r="N68" s="1">
        <f t="shared" si="7"/>
        <v>1</v>
      </c>
      <c r="O68" s="1">
        <f t="shared" si="9"/>
        <v>0</v>
      </c>
      <c r="P68" s="1">
        <f t="shared" si="10"/>
        <v>1</v>
      </c>
      <c r="Q68" s="1" t="b">
        <f t="shared" si="11"/>
        <v>0</v>
      </c>
    </row>
    <row r="69" spans="1:17" x14ac:dyDescent="0.25">
      <c r="A69" s="1" t="s">
        <v>95</v>
      </c>
      <c r="B69" s="1">
        <v>5.2</v>
      </c>
      <c r="C69" s="1">
        <v>3.7117204999999993</v>
      </c>
      <c r="D69" s="1">
        <v>1</v>
      </c>
      <c r="H69" s="1" t="s">
        <v>85</v>
      </c>
      <c r="I69" s="1">
        <v>4.9000000000000004</v>
      </c>
      <c r="J69" s="1">
        <v>6</v>
      </c>
      <c r="K69" s="1">
        <v>1</v>
      </c>
      <c r="L69" s="1">
        <f t="shared" si="6"/>
        <v>0</v>
      </c>
      <c r="M69" s="1">
        <f t="shared" si="8"/>
        <v>0</v>
      </c>
      <c r="N69" s="1">
        <f t="shared" si="7"/>
        <v>1</v>
      </c>
      <c r="O69" s="1">
        <f t="shared" si="9"/>
        <v>0</v>
      </c>
      <c r="P69" s="1">
        <f t="shared" si="10"/>
        <v>1</v>
      </c>
      <c r="Q69" s="1" t="b">
        <f t="shared" si="11"/>
        <v>0</v>
      </c>
    </row>
    <row r="70" spans="1:17" x14ac:dyDescent="0.25">
      <c r="A70" s="1" t="s">
        <v>97</v>
      </c>
      <c r="B70" s="1">
        <v>5.2</v>
      </c>
      <c r="C70" s="1">
        <v>3.4290338000000014</v>
      </c>
      <c r="D70" s="1">
        <v>0</v>
      </c>
      <c r="H70" s="1" t="s">
        <v>89</v>
      </c>
      <c r="I70" s="1">
        <v>6.2</v>
      </c>
      <c r="J70" s="1">
        <v>3</v>
      </c>
      <c r="K70" s="1">
        <v>1</v>
      </c>
      <c r="L70" s="1">
        <f t="shared" si="6"/>
        <v>0</v>
      </c>
      <c r="M70" s="1">
        <f t="shared" si="8"/>
        <v>0</v>
      </c>
      <c r="N70" s="1">
        <f t="shared" si="7"/>
        <v>1</v>
      </c>
      <c r="O70" s="1">
        <f t="shared" si="9"/>
        <v>0</v>
      </c>
      <c r="P70" s="1">
        <f t="shared" si="10"/>
        <v>1</v>
      </c>
      <c r="Q70" s="1" t="b">
        <f t="shared" si="11"/>
        <v>0</v>
      </c>
    </row>
    <row r="71" spans="1:17" x14ac:dyDescent="0.25">
      <c r="A71" s="1" t="s">
        <v>65</v>
      </c>
      <c r="B71" s="1">
        <v>10.3</v>
      </c>
      <c r="C71" s="1">
        <v>6.1928072000000007</v>
      </c>
      <c r="D71" s="1">
        <v>11</v>
      </c>
      <c r="H71" s="1" t="s">
        <v>91</v>
      </c>
      <c r="I71" s="1">
        <v>5</v>
      </c>
      <c r="J71" s="1">
        <v>5</v>
      </c>
      <c r="K71" s="1">
        <v>1</v>
      </c>
      <c r="L71" s="1">
        <f t="shared" si="6"/>
        <v>0</v>
      </c>
      <c r="M71" s="1">
        <f t="shared" si="8"/>
        <v>0</v>
      </c>
      <c r="N71" s="1">
        <f t="shared" si="7"/>
        <v>1</v>
      </c>
      <c r="O71" s="1">
        <f t="shared" si="9"/>
        <v>0</v>
      </c>
      <c r="P71" s="1">
        <f t="shared" si="10"/>
        <v>1</v>
      </c>
      <c r="Q71" s="1" t="b">
        <f t="shared" si="11"/>
        <v>0</v>
      </c>
    </row>
    <row r="72" spans="1:17" x14ac:dyDescent="0.25">
      <c r="A72" s="1" t="s">
        <v>73</v>
      </c>
      <c r="B72" s="1">
        <v>6.5</v>
      </c>
      <c r="C72" s="1">
        <v>5.7505821000000026</v>
      </c>
      <c r="D72" s="1">
        <v>9</v>
      </c>
      <c r="H72" s="1" t="s">
        <v>95</v>
      </c>
      <c r="I72" s="1">
        <v>5.2</v>
      </c>
      <c r="J72" s="1">
        <v>2</v>
      </c>
      <c r="K72" s="1">
        <v>1</v>
      </c>
      <c r="L72" s="1">
        <f t="shared" si="6"/>
        <v>0</v>
      </c>
      <c r="M72" s="1">
        <f t="shared" si="8"/>
        <v>0</v>
      </c>
      <c r="N72" s="1">
        <f t="shared" si="7"/>
        <v>1</v>
      </c>
      <c r="O72" s="1">
        <f t="shared" si="9"/>
        <v>0</v>
      </c>
      <c r="P72" s="1">
        <f t="shared" si="10"/>
        <v>1</v>
      </c>
      <c r="Q72" s="1" t="b">
        <f t="shared" si="11"/>
        <v>0</v>
      </c>
    </row>
    <row r="73" spans="1:17" x14ac:dyDescent="0.25">
      <c r="A73" s="1" t="s">
        <v>68</v>
      </c>
      <c r="B73" s="1">
        <v>6.7</v>
      </c>
      <c r="C73" s="1">
        <v>4.1450110000000002</v>
      </c>
      <c r="D73" s="1">
        <v>8</v>
      </c>
      <c r="H73" s="1" t="s">
        <v>101</v>
      </c>
      <c r="I73" s="1">
        <v>7.9</v>
      </c>
      <c r="J73" s="1">
        <v>6</v>
      </c>
      <c r="K73" s="1">
        <v>-1</v>
      </c>
      <c r="L73" s="1">
        <f t="shared" si="6"/>
        <v>0</v>
      </c>
      <c r="M73" s="1">
        <f t="shared" si="8"/>
        <v>0</v>
      </c>
      <c r="N73" s="1">
        <f t="shared" si="7"/>
        <v>1</v>
      </c>
      <c r="O73" s="1">
        <f t="shared" si="9"/>
        <v>0</v>
      </c>
      <c r="P73" s="1">
        <f t="shared" si="10"/>
        <v>1</v>
      </c>
      <c r="Q73" s="1" t="b">
        <f t="shared" si="11"/>
        <v>0</v>
      </c>
    </row>
    <row r="74" spans="1:17" x14ac:dyDescent="0.25">
      <c r="A74" s="1" t="s">
        <v>81</v>
      </c>
      <c r="B74" s="1">
        <v>7.4</v>
      </c>
      <c r="C74" s="1">
        <v>4.5027054000000009</v>
      </c>
      <c r="D74" s="1">
        <v>8</v>
      </c>
      <c r="H74" s="1" t="s">
        <v>66</v>
      </c>
      <c r="I74" s="1">
        <v>6.6</v>
      </c>
      <c r="J74" s="1">
        <v>7</v>
      </c>
      <c r="K74" s="1">
        <v>12</v>
      </c>
      <c r="L74" s="1">
        <f t="shared" si="6"/>
        <v>0</v>
      </c>
      <c r="M74" s="1">
        <f t="shared" si="8"/>
        <v>0</v>
      </c>
      <c r="N74" s="1">
        <f t="shared" si="7"/>
        <v>0</v>
      </c>
      <c r="O74" s="1">
        <f t="shared" si="9"/>
        <v>1</v>
      </c>
      <c r="P74" s="1">
        <f t="shared" si="10"/>
        <v>1</v>
      </c>
      <c r="Q74" s="1" t="b">
        <f t="shared" si="11"/>
        <v>0</v>
      </c>
    </row>
    <row r="75" spans="1:17" x14ac:dyDescent="0.25">
      <c r="A75" s="1" t="s">
        <v>82</v>
      </c>
      <c r="B75" s="1">
        <v>8.5</v>
      </c>
      <c r="C75" s="1">
        <v>6.1523852999999988</v>
      </c>
      <c r="D75" s="1">
        <v>8</v>
      </c>
      <c r="H75" s="1" t="s">
        <v>78</v>
      </c>
      <c r="I75" s="1">
        <v>5.9</v>
      </c>
      <c r="J75" s="1">
        <v>4</v>
      </c>
      <c r="K75" s="1">
        <v>10</v>
      </c>
      <c r="L75" s="1">
        <f t="shared" si="6"/>
        <v>0</v>
      </c>
      <c r="M75" s="1">
        <f t="shared" si="8"/>
        <v>0</v>
      </c>
      <c r="N75" s="1">
        <f t="shared" si="7"/>
        <v>0</v>
      </c>
      <c r="O75" s="1">
        <f t="shared" si="9"/>
        <v>1</v>
      </c>
      <c r="P75" s="1">
        <f t="shared" si="10"/>
        <v>1</v>
      </c>
      <c r="Q75" s="1" t="b">
        <f t="shared" si="11"/>
        <v>0</v>
      </c>
    </row>
    <row r="76" spans="1:17" x14ac:dyDescent="0.25">
      <c r="A76" s="1" t="s">
        <v>101</v>
      </c>
      <c r="B76" s="1">
        <v>7.9</v>
      </c>
      <c r="C76" s="1">
        <v>5.2382548</v>
      </c>
      <c r="D76" s="1">
        <v>8</v>
      </c>
      <c r="H76" s="1" t="s">
        <v>62</v>
      </c>
      <c r="I76" s="1">
        <v>5.9</v>
      </c>
      <c r="J76" s="1">
        <v>7</v>
      </c>
      <c r="K76" s="1">
        <v>9</v>
      </c>
      <c r="L76" s="1">
        <f t="shared" si="6"/>
        <v>1</v>
      </c>
      <c r="M76" s="1">
        <f t="shared" si="8"/>
        <v>0</v>
      </c>
      <c r="N76" s="1">
        <f t="shared" si="7"/>
        <v>0</v>
      </c>
      <c r="O76" s="1">
        <f t="shared" si="9"/>
        <v>0</v>
      </c>
      <c r="P76" s="1">
        <f t="shared" si="10"/>
        <v>1</v>
      </c>
      <c r="Q76" s="1" t="b">
        <f t="shared" si="11"/>
        <v>0</v>
      </c>
    </row>
    <row r="77" spans="1:17" x14ac:dyDescent="0.25">
      <c r="A77" s="1" t="s">
        <v>100</v>
      </c>
      <c r="B77" s="1">
        <v>9.6</v>
      </c>
      <c r="C77" s="1">
        <v>3.3762369999999979</v>
      </c>
      <c r="D77" s="1">
        <v>7</v>
      </c>
      <c r="H77" s="1" t="s">
        <v>65</v>
      </c>
      <c r="I77" s="1">
        <v>10.3</v>
      </c>
      <c r="J77" s="1">
        <v>5</v>
      </c>
      <c r="K77" s="1">
        <v>8</v>
      </c>
      <c r="L77" s="1">
        <f t="shared" si="6"/>
        <v>1</v>
      </c>
      <c r="M77" s="1">
        <f t="shared" si="8"/>
        <v>0</v>
      </c>
      <c r="N77" s="1">
        <f t="shared" si="7"/>
        <v>0</v>
      </c>
      <c r="O77" s="1">
        <f t="shared" si="9"/>
        <v>0</v>
      </c>
      <c r="P77" s="1">
        <f t="shared" si="10"/>
        <v>1</v>
      </c>
      <c r="Q77" s="1" t="b">
        <f t="shared" si="11"/>
        <v>0</v>
      </c>
    </row>
    <row r="78" spans="1:17" x14ac:dyDescent="0.25">
      <c r="A78" s="1" t="s">
        <v>64</v>
      </c>
      <c r="B78" s="1">
        <v>5.2</v>
      </c>
      <c r="C78" s="1">
        <v>4.2548399999999997</v>
      </c>
      <c r="D78" s="1">
        <v>5</v>
      </c>
      <c r="H78" s="1" t="s">
        <v>68</v>
      </c>
      <c r="I78" s="1">
        <v>6.7</v>
      </c>
      <c r="J78" s="1">
        <v>5</v>
      </c>
      <c r="K78" s="1">
        <v>8</v>
      </c>
      <c r="L78" s="1">
        <f t="shared" si="6"/>
        <v>1</v>
      </c>
      <c r="M78" s="1">
        <f t="shared" si="8"/>
        <v>0</v>
      </c>
      <c r="N78" s="1">
        <f t="shared" si="7"/>
        <v>0</v>
      </c>
      <c r="O78" s="1">
        <f t="shared" si="9"/>
        <v>0</v>
      </c>
      <c r="P78" s="1">
        <f t="shared" si="10"/>
        <v>1</v>
      </c>
      <c r="Q78" s="1" t="b">
        <f t="shared" si="11"/>
        <v>0</v>
      </c>
    </row>
    <row r="79" spans="1:17" x14ac:dyDescent="0.25">
      <c r="A79" s="1" t="s">
        <v>66</v>
      </c>
      <c r="B79" s="1">
        <v>6.6</v>
      </c>
      <c r="C79" s="1">
        <v>6.3521948000000021</v>
      </c>
      <c r="D79" s="1">
        <v>5</v>
      </c>
      <c r="H79" s="1" t="s">
        <v>73</v>
      </c>
      <c r="I79" s="1">
        <v>6.5</v>
      </c>
      <c r="J79" s="1">
        <v>5</v>
      </c>
      <c r="K79" s="1">
        <v>7</v>
      </c>
      <c r="L79" s="1">
        <f t="shared" si="6"/>
        <v>1</v>
      </c>
      <c r="M79" s="1">
        <f t="shared" si="8"/>
        <v>0</v>
      </c>
      <c r="N79" s="1">
        <f t="shared" si="7"/>
        <v>0</v>
      </c>
      <c r="O79" s="1">
        <f t="shared" si="9"/>
        <v>0</v>
      </c>
      <c r="P79" s="1">
        <f t="shared" si="10"/>
        <v>1</v>
      </c>
      <c r="Q79" s="1" t="b">
        <f t="shared" si="11"/>
        <v>0</v>
      </c>
    </row>
    <row r="80" spans="1:17" x14ac:dyDescent="0.25">
      <c r="A80" s="1" t="s">
        <v>78</v>
      </c>
      <c r="B80" s="1">
        <v>5.9</v>
      </c>
      <c r="C80" s="1">
        <v>5.2096393999999977</v>
      </c>
      <c r="D80" s="1">
        <v>5</v>
      </c>
      <c r="H80" s="1" t="s">
        <v>105</v>
      </c>
      <c r="I80" s="1">
        <v>12.5</v>
      </c>
      <c r="J80" s="1">
        <v>5</v>
      </c>
      <c r="K80" s="1">
        <v>6</v>
      </c>
      <c r="L80" s="1">
        <f t="shared" si="6"/>
        <v>1</v>
      </c>
      <c r="M80" s="1">
        <f t="shared" si="8"/>
        <v>0</v>
      </c>
      <c r="N80" s="1">
        <f t="shared" si="7"/>
        <v>0</v>
      </c>
      <c r="O80" s="1">
        <f t="shared" si="9"/>
        <v>0</v>
      </c>
      <c r="P80" s="1">
        <f t="shared" si="10"/>
        <v>1</v>
      </c>
      <c r="Q80" s="1" t="b">
        <f t="shared" si="11"/>
        <v>0</v>
      </c>
    </row>
    <row r="81" spans="1:17" x14ac:dyDescent="0.25">
      <c r="A81" s="1" t="s">
        <v>84</v>
      </c>
      <c r="B81" s="1">
        <v>6.9</v>
      </c>
      <c r="C81" s="1">
        <v>6.4585417000000014</v>
      </c>
      <c r="D81" s="1">
        <v>4</v>
      </c>
      <c r="H81" s="1" t="s">
        <v>89</v>
      </c>
      <c r="I81" s="1">
        <v>6.2</v>
      </c>
      <c r="J81" s="1">
        <v>4</v>
      </c>
      <c r="K81" s="1">
        <v>6</v>
      </c>
      <c r="L81" s="1">
        <f t="shared" si="6"/>
        <v>1</v>
      </c>
      <c r="M81" s="1">
        <f t="shared" si="8"/>
        <v>0</v>
      </c>
      <c r="N81" s="1">
        <f t="shared" si="7"/>
        <v>0</v>
      </c>
      <c r="O81" s="1">
        <f t="shared" si="9"/>
        <v>0</v>
      </c>
      <c r="P81" s="1">
        <f t="shared" si="10"/>
        <v>1</v>
      </c>
      <c r="Q81" s="1" t="b">
        <f t="shared" si="11"/>
        <v>0</v>
      </c>
    </row>
    <row r="82" spans="1:17" x14ac:dyDescent="0.25">
      <c r="A82" s="1" t="s">
        <v>59</v>
      </c>
      <c r="B82" s="1">
        <v>6.7</v>
      </c>
      <c r="C82" s="1">
        <v>2.681607399999999</v>
      </c>
      <c r="D82" s="1">
        <v>2</v>
      </c>
      <c r="H82" s="1" t="s">
        <v>80</v>
      </c>
      <c r="I82" s="1">
        <v>5.8</v>
      </c>
      <c r="J82" s="1">
        <v>3</v>
      </c>
      <c r="K82" s="1">
        <v>5</v>
      </c>
      <c r="L82" s="1">
        <f t="shared" si="6"/>
        <v>1</v>
      </c>
      <c r="M82" s="1">
        <f t="shared" si="8"/>
        <v>0</v>
      </c>
      <c r="N82" s="1">
        <f t="shared" si="7"/>
        <v>0</v>
      </c>
      <c r="O82" s="1">
        <f t="shared" si="9"/>
        <v>0</v>
      </c>
      <c r="P82" s="1">
        <f t="shared" si="10"/>
        <v>1</v>
      </c>
      <c r="Q82" s="1" t="b">
        <f t="shared" si="11"/>
        <v>0</v>
      </c>
    </row>
    <row r="83" spans="1:17" x14ac:dyDescent="0.25">
      <c r="A83" s="1" t="s">
        <v>61</v>
      </c>
      <c r="B83" s="1">
        <v>8.6</v>
      </c>
      <c r="C83" s="1">
        <v>3.7624211000000001</v>
      </c>
      <c r="D83" s="1">
        <v>2</v>
      </c>
      <c r="H83" s="1" t="s">
        <v>83</v>
      </c>
      <c r="I83" s="1">
        <v>7.7</v>
      </c>
      <c r="J83" s="1">
        <v>6</v>
      </c>
      <c r="K83" s="1">
        <v>5</v>
      </c>
      <c r="L83" s="1">
        <f t="shared" si="6"/>
        <v>0</v>
      </c>
      <c r="M83" s="1">
        <f t="shared" si="8"/>
        <v>1</v>
      </c>
      <c r="N83" s="1">
        <f t="shared" si="7"/>
        <v>0</v>
      </c>
      <c r="O83" s="1">
        <f t="shared" si="9"/>
        <v>0</v>
      </c>
      <c r="P83" s="1">
        <f t="shared" si="10"/>
        <v>1</v>
      </c>
      <c r="Q83" s="1" t="b">
        <f t="shared" si="11"/>
        <v>0</v>
      </c>
    </row>
    <row r="84" spans="1:17" x14ac:dyDescent="0.25">
      <c r="A84" s="1" t="s">
        <v>62</v>
      </c>
      <c r="B84" s="1">
        <v>5.9</v>
      </c>
      <c r="C84" s="1">
        <v>6.2840944000000025</v>
      </c>
      <c r="D84" s="1">
        <v>2</v>
      </c>
      <c r="H84" s="1" t="s">
        <v>98</v>
      </c>
      <c r="I84" s="1">
        <v>7.7</v>
      </c>
      <c r="J84" s="1">
        <v>4</v>
      </c>
      <c r="K84" s="1">
        <v>5</v>
      </c>
      <c r="L84" s="1">
        <f t="shared" si="6"/>
        <v>1</v>
      </c>
      <c r="M84" s="1">
        <f t="shared" si="8"/>
        <v>0</v>
      </c>
      <c r="N84" s="1">
        <f t="shared" si="7"/>
        <v>0</v>
      </c>
      <c r="O84" s="1">
        <f t="shared" si="9"/>
        <v>0</v>
      </c>
      <c r="P84" s="1">
        <f t="shared" si="10"/>
        <v>1</v>
      </c>
      <c r="Q84" s="1" t="b">
        <f t="shared" si="11"/>
        <v>0</v>
      </c>
    </row>
    <row r="85" spans="1:17" x14ac:dyDescent="0.25">
      <c r="A85" s="1" t="s">
        <v>63</v>
      </c>
      <c r="B85" s="1">
        <v>7.7</v>
      </c>
      <c r="C85" s="1">
        <v>5.3605236000000014</v>
      </c>
      <c r="D85" s="1">
        <v>2</v>
      </c>
      <c r="H85" s="1" t="s">
        <v>59</v>
      </c>
      <c r="I85" s="1">
        <v>6.7</v>
      </c>
      <c r="J85" s="1">
        <v>3</v>
      </c>
      <c r="K85" s="1">
        <v>2</v>
      </c>
      <c r="L85" s="1">
        <f t="shared" si="6"/>
        <v>0</v>
      </c>
      <c r="M85" s="1">
        <f t="shared" si="8"/>
        <v>0</v>
      </c>
      <c r="N85" s="1">
        <f t="shared" si="7"/>
        <v>1</v>
      </c>
      <c r="O85" s="1">
        <f t="shared" si="9"/>
        <v>0</v>
      </c>
      <c r="P85" s="1">
        <f t="shared" si="10"/>
        <v>1</v>
      </c>
      <c r="Q85" s="1" t="b">
        <f t="shared" si="11"/>
        <v>0</v>
      </c>
    </row>
    <row r="86" spans="1:17" x14ac:dyDescent="0.25">
      <c r="A86" s="1" t="s">
        <v>67</v>
      </c>
      <c r="B86" s="1">
        <v>5.4</v>
      </c>
      <c r="C86" s="1">
        <v>4.3683439999999969</v>
      </c>
      <c r="D86" s="1">
        <v>2</v>
      </c>
      <c r="H86" s="1" t="s">
        <v>63</v>
      </c>
      <c r="I86" s="1">
        <v>7.7</v>
      </c>
      <c r="J86" s="1">
        <v>5</v>
      </c>
      <c r="K86" s="1">
        <v>2</v>
      </c>
      <c r="L86" s="1">
        <f t="shared" si="6"/>
        <v>0</v>
      </c>
      <c r="M86" s="1">
        <f t="shared" si="8"/>
        <v>0</v>
      </c>
      <c r="N86" s="1">
        <f t="shared" si="7"/>
        <v>1</v>
      </c>
      <c r="O86" s="1">
        <f t="shared" si="9"/>
        <v>0</v>
      </c>
      <c r="P86" s="1">
        <f t="shared" si="10"/>
        <v>1</v>
      </c>
      <c r="Q86" s="1" t="b">
        <f t="shared" si="11"/>
        <v>0</v>
      </c>
    </row>
    <row r="87" spans="1:17" x14ac:dyDescent="0.25">
      <c r="A87" s="1" t="s">
        <v>104</v>
      </c>
      <c r="B87" s="1">
        <v>6</v>
      </c>
      <c r="C87" s="1">
        <v>5.4045328000000001</v>
      </c>
      <c r="D87" s="1">
        <v>2</v>
      </c>
      <c r="H87" s="1" t="s">
        <v>67</v>
      </c>
      <c r="I87" s="1">
        <v>5.4</v>
      </c>
      <c r="J87" s="1">
        <v>4</v>
      </c>
      <c r="K87" s="1">
        <v>2</v>
      </c>
      <c r="L87" s="1">
        <f t="shared" ref="L87:L150" si="12">IF(AND((10&gt;K87),(K87&gt;=J87),(J87&gt;=2)),1,0)</f>
        <v>0</v>
      </c>
      <c r="M87" s="1">
        <f t="shared" si="8"/>
        <v>0</v>
      </c>
      <c r="N87" s="1">
        <f t="shared" si="7"/>
        <v>1</v>
      </c>
      <c r="O87" s="1">
        <f t="shared" si="9"/>
        <v>0</v>
      </c>
      <c r="P87" s="1">
        <f t="shared" si="10"/>
        <v>1</v>
      </c>
      <c r="Q87" s="1" t="b">
        <f t="shared" si="11"/>
        <v>0</v>
      </c>
    </row>
    <row r="88" spans="1:17" x14ac:dyDescent="0.25">
      <c r="A88" s="1" t="s">
        <v>105</v>
      </c>
      <c r="B88" s="1">
        <v>12.5</v>
      </c>
      <c r="C88" s="1">
        <v>6.4930505999999983</v>
      </c>
      <c r="D88" s="1">
        <v>2</v>
      </c>
      <c r="H88" s="1" t="s">
        <v>104</v>
      </c>
      <c r="I88" s="1">
        <v>6</v>
      </c>
      <c r="J88" s="1">
        <v>4</v>
      </c>
      <c r="K88" s="1">
        <v>2</v>
      </c>
      <c r="L88" s="1">
        <f t="shared" si="12"/>
        <v>0</v>
      </c>
      <c r="M88" s="1">
        <f t="shared" si="8"/>
        <v>0</v>
      </c>
      <c r="N88" s="1">
        <f t="shared" ref="N88:N151" si="13">IF(K88&lt;=2,1,0)</f>
        <v>1</v>
      </c>
      <c r="O88" s="1">
        <f t="shared" si="9"/>
        <v>0</v>
      </c>
      <c r="P88" s="1">
        <f t="shared" si="10"/>
        <v>1</v>
      </c>
      <c r="Q88" s="1" t="b">
        <f t="shared" si="11"/>
        <v>0</v>
      </c>
    </row>
    <row r="89" spans="1:17" x14ac:dyDescent="0.25">
      <c r="A89" s="1" t="s">
        <v>70</v>
      </c>
      <c r="B89" s="1">
        <v>6.2</v>
      </c>
      <c r="C89" s="1">
        <v>3.0918727000000015</v>
      </c>
      <c r="D89" s="1">
        <v>2</v>
      </c>
      <c r="H89" s="1" t="s">
        <v>76</v>
      </c>
      <c r="I89" s="1">
        <v>11.5</v>
      </c>
      <c r="J89" s="1">
        <v>5</v>
      </c>
      <c r="K89" s="1">
        <v>2</v>
      </c>
      <c r="L89" s="1">
        <f t="shared" si="12"/>
        <v>0</v>
      </c>
      <c r="M89" s="1">
        <f t="shared" si="8"/>
        <v>0</v>
      </c>
      <c r="N89" s="1">
        <f t="shared" si="13"/>
        <v>1</v>
      </c>
      <c r="O89" s="1">
        <f t="shared" si="9"/>
        <v>0</v>
      </c>
      <c r="P89" s="1">
        <f t="shared" si="10"/>
        <v>1</v>
      </c>
      <c r="Q89" s="1" t="b">
        <f t="shared" si="11"/>
        <v>0</v>
      </c>
    </row>
    <row r="90" spans="1:17" x14ac:dyDescent="0.25">
      <c r="A90" s="1" t="s">
        <v>72</v>
      </c>
      <c r="B90" s="1">
        <v>5.8</v>
      </c>
      <c r="C90" s="1">
        <v>6.3753303999999993</v>
      </c>
      <c r="D90" s="1">
        <v>2</v>
      </c>
      <c r="H90" s="1" t="s">
        <v>79</v>
      </c>
      <c r="I90" s="1">
        <v>12.3</v>
      </c>
      <c r="J90" s="1">
        <v>4</v>
      </c>
      <c r="K90" s="1">
        <v>2</v>
      </c>
      <c r="L90" s="1">
        <f t="shared" si="12"/>
        <v>0</v>
      </c>
      <c r="M90" s="1">
        <f t="shared" si="8"/>
        <v>0</v>
      </c>
      <c r="N90" s="1">
        <f t="shared" si="13"/>
        <v>1</v>
      </c>
      <c r="O90" s="1">
        <f t="shared" si="9"/>
        <v>0</v>
      </c>
      <c r="P90" s="1">
        <f t="shared" si="10"/>
        <v>1</v>
      </c>
      <c r="Q90" s="1" t="b">
        <f t="shared" si="11"/>
        <v>0</v>
      </c>
    </row>
    <row r="91" spans="1:17" x14ac:dyDescent="0.25">
      <c r="A91" s="1" t="s">
        <v>76</v>
      </c>
      <c r="B91" s="1">
        <v>11.5</v>
      </c>
      <c r="C91" s="1">
        <v>4.7471931000000041</v>
      </c>
      <c r="D91" s="1">
        <v>2</v>
      </c>
      <c r="H91" s="1" t="s">
        <v>81</v>
      </c>
      <c r="I91" s="1">
        <v>7.4</v>
      </c>
      <c r="J91" s="1">
        <v>4</v>
      </c>
      <c r="K91" s="1">
        <v>2</v>
      </c>
      <c r="L91" s="1">
        <f t="shared" si="12"/>
        <v>0</v>
      </c>
      <c r="M91" s="1">
        <f t="shared" si="8"/>
        <v>0</v>
      </c>
      <c r="N91" s="1">
        <f t="shared" si="13"/>
        <v>1</v>
      </c>
      <c r="O91" s="1">
        <f t="shared" si="9"/>
        <v>0</v>
      </c>
      <c r="P91" s="1">
        <f t="shared" si="10"/>
        <v>1</v>
      </c>
      <c r="Q91" s="1" t="b">
        <f t="shared" si="11"/>
        <v>0</v>
      </c>
    </row>
    <row r="92" spans="1:17" x14ac:dyDescent="0.25">
      <c r="A92" s="1" t="s">
        <v>79</v>
      </c>
      <c r="B92" s="1">
        <v>12.3</v>
      </c>
      <c r="C92" s="1">
        <v>5.705308800000001</v>
      </c>
      <c r="D92" s="1">
        <v>2</v>
      </c>
      <c r="H92" s="1" t="s">
        <v>82</v>
      </c>
      <c r="I92" s="1">
        <v>8.5</v>
      </c>
      <c r="J92" s="1">
        <v>6</v>
      </c>
      <c r="K92" s="1">
        <v>2</v>
      </c>
      <c r="L92" s="1">
        <f t="shared" si="12"/>
        <v>0</v>
      </c>
      <c r="M92" s="1">
        <f t="shared" si="8"/>
        <v>0</v>
      </c>
      <c r="N92" s="1">
        <f t="shared" si="13"/>
        <v>1</v>
      </c>
      <c r="O92" s="1">
        <f t="shared" si="9"/>
        <v>0</v>
      </c>
      <c r="P92" s="1">
        <f t="shared" si="10"/>
        <v>1</v>
      </c>
      <c r="Q92" s="1" t="b">
        <f t="shared" si="11"/>
        <v>0</v>
      </c>
    </row>
    <row r="93" spans="1:17" x14ac:dyDescent="0.25">
      <c r="A93" s="1" t="s">
        <v>80</v>
      </c>
      <c r="B93" s="1">
        <v>5.8</v>
      </c>
      <c r="C93" s="1">
        <v>0.98872269999999973</v>
      </c>
      <c r="D93" s="1">
        <v>2</v>
      </c>
      <c r="H93" s="1" t="s">
        <v>96</v>
      </c>
      <c r="I93" s="1">
        <v>6.1</v>
      </c>
      <c r="J93" s="1">
        <v>5</v>
      </c>
      <c r="K93" s="1">
        <v>2</v>
      </c>
      <c r="L93" s="1">
        <f t="shared" si="12"/>
        <v>0</v>
      </c>
      <c r="M93" s="1">
        <f t="shared" si="8"/>
        <v>0</v>
      </c>
      <c r="N93" s="1">
        <f t="shared" si="13"/>
        <v>1</v>
      </c>
      <c r="O93" s="1">
        <f t="shared" si="9"/>
        <v>0</v>
      </c>
      <c r="P93" s="1">
        <f t="shared" si="10"/>
        <v>1</v>
      </c>
      <c r="Q93" s="1" t="b">
        <f t="shared" si="11"/>
        <v>0</v>
      </c>
    </row>
    <row r="94" spans="1:17" x14ac:dyDescent="0.25">
      <c r="A94" s="1" t="s">
        <v>83</v>
      </c>
      <c r="B94" s="1">
        <v>7.7</v>
      </c>
      <c r="C94" s="1">
        <v>5.4663551000000004</v>
      </c>
      <c r="D94" s="1">
        <v>2</v>
      </c>
      <c r="H94" s="1" t="s">
        <v>99</v>
      </c>
      <c r="I94" s="1">
        <v>5.8</v>
      </c>
      <c r="J94" s="1">
        <v>5</v>
      </c>
      <c r="K94" s="1">
        <v>2</v>
      </c>
      <c r="L94" s="1">
        <f t="shared" si="12"/>
        <v>0</v>
      </c>
      <c r="M94" s="1">
        <f t="shared" si="8"/>
        <v>0</v>
      </c>
      <c r="N94" s="1">
        <f t="shared" si="13"/>
        <v>1</v>
      </c>
      <c r="O94" s="1">
        <f t="shared" si="9"/>
        <v>0</v>
      </c>
      <c r="P94" s="1">
        <f t="shared" si="10"/>
        <v>1</v>
      </c>
      <c r="Q94" s="1" t="b">
        <f t="shared" si="11"/>
        <v>0</v>
      </c>
    </row>
    <row r="95" spans="1:17" x14ac:dyDescent="0.25">
      <c r="A95" s="1" t="s">
        <v>106</v>
      </c>
      <c r="B95" s="1">
        <v>5.4</v>
      </c>
      <c r="C95" s="1">
        <v>5.1845131999999996</v>
      </c>
      <c r="D95" s="1">
        <v>2</v>
      </c>
      <c r="H95" s="1" t="s">
        <v>100</v>
      </c>
      <c r="I95" s="1">
        <v>9.6</v>
      </c>
      <c r="J95" s="1">
        <v>4</v>
      </c>
      <c r="K95" s="1">
        <v>2</v>
      </c>
      <c r="L95" s="1">
        <f t="shared" si="12"/>
        <v>0</v>
      </c>
      <c r="M95" s="1">
        <f t="shared" si="8"/>
        <v>0</v>
      </c>
      <c r="N95" s="1">
        <f t="shared" si="13"/>
        <v>1</v>
      </c>
      <c r="O95" s="1">
        <f t="shared" si="9"/>
        <v>0</v>
      </c>
      <c r="P95" s="1">
        <f t="shared" si="10"/>
        <v>1</v>
      </c>
      <c r="Q95" s="1" t="b">
        <f t="shared" si="11"/>
        <v>0</v>
      </c>
    </row>
    <row r="96" spans="1:17" x14ac:dyDescent="0.25">
      <c r="A96" s="1" t="s">
        <v>107</v>
      </c>
      <c r="B96" s="1">
        <v>6.5</v>
      </c>
      <c r="C96" s="1">
        <v>3.3860254000000007</v>
      </c>
      <c r="D96" s="1">
        <v>2</v>
      </c>
      <c r="H96" s="1" t="s">
        <v>102</v>
      </c>
      <c r="I96" s="1">
        <v>6.8</v>
      </c>
      <c r="J96" s="1">
        <v>6</v>
      </c>
      <c r="K96" s="1">
        <v>2</v>
      </c>
      <c r="L96" s="1">
        <f t="shared" si="12"/>
        <v>0</v>
      </c>
      <c r="M96" s="1">
        <f t="shared" si="8"/>
        <v>0</v>
      </c>
      <c r="N96" s="1">
        <f t="shared" si="13"/>
        <v>1</v>
      </c>
      <c r="O96" s="1">
        <f t="shared" si="9"/>
        <v>0</v>
      </c>
      <c r="P96" s="1">
        <f t="shared" si="10"/>
        <v>1</v>
      </c>
      <c r="Q96" s="1" t="b">
        <f t="shared" si="11"/>
        <v>0</v>
      </c>
    </row>
    <row r="97" spans="1:17" x14ac:dyDescent="0.25">
      <c r="A97" s="1" t="s">
        <v>99</v>
      </c>
      <c r="B97" s="1">
        <v>5.8</v>
      </c>
      <c r="C97" s="1">
        <v>4.1998734999999998</v>
      </c>
      <c r="D97" s="1">
        <v>2</v>
      </c>
      <c r="H97" s="1" t="s">
        <v>103</v>
      </c>
      <c r="I97" s="1">
        <v>5.7</v>
      </c>
      <c r="J97" s="1">
        <v>5</v>
      </c>
      <c r="K97" s="1">
        <v>2</v>
      </c>
      <c r="L97" s="1">
        <f t="shared" si="12"/>
        <v>0</v>
      </c>
      <c r="M97" s="1">
        <f t="shared" si="8"/>
        <v>0</v>
      </c>
      <c r="N97" s="1">
        <f t="shared" si="13"/>
        <v>1</v>
      </c>
      <c r="O97" s="1">
        <f t="shared" si="9"/>
        <v>0</v>
      </c>
      <c r="P97" s="1">
        <f t="shared" si="10"/>
        <v>1</v>
      </c>
      <c r="Q97" s="1" t="b">
        <f t="shared" si="11"/>
        <v>0</v>
      </c>
    </row>
    <row r="98" spans="1:17" x14ac:dyDescent="0.25">
      <c r="A98" s="1" t="s">
        <v>102</v>
      </c>
      <c r="B98" s="1">
        <v>6.8</v>
      </c>
      <c r="C98" s="1">
        <v>5.0736647000000019</v>
      </c>
      <c r="D98" s="1">
        <v>2</v>
      </c>
      <c r="H98" s="1" t="s">
        <v>64</v>
      </c>
      <c r="I98" s="1">
        <v>5.2</v>
      </c>
      <c r="J98" s="1">
        <v>4</v>
      </c>
      <c r="K98" s="1">
        <v>1</v>
      </c>
      <c r="L98" s="1">
        <f t="shared" si="12"/>
        <v>0</v>
      </c>
      <c r="M98" s="1">
        <f t="shared" si="8"/>
        <v>0</v>
      </c>
      <c r="N98" s="1">
        <f t="shared" si="13"/>
        <v>1</v>
      </c>
      <c r="O98" s="1">
        <f t="shared" si="9"/>
        <v>0</v>
      </c>
      <c r="P98" s="1">
        <f t="shared" si="10"/>
        <v>1</v>
      </c>
      <c r="Q98" s="1" t="b">
        <f t="shared" si="11"/>
        <v>0</v>
      </c>
    </row>
    <row r="99" spans="1:17" x14ac:dyDescent="0.25">
      <c r="A99" s="1" t="s">
        <v>103</v>
      </c>
      <c r="B99" s="1">
        <v>5.7</v>
      </c>
      <c r="C99" s="1">
        <v>4.9062485000000011</v>
      </c>
      <c r="D99" s="1">
        <v>2</v>
      </c>
      <c r="H99" s="1" t="s">
        <v>69</v>
      </c>
      <c r="I99" s="1">
        <v>5.2</v>
      </c>
      <c r="J99" s="1">
        <v>4</v>
      </c>
      <c r="K99" s="1">
        <v>1</v>
      </c>
      <c r="L99" s="1">
        <f t="shared" si="12"/>
        <v>0</v>
      </c>
      <c r="M99" s="1">
        <f t="shared" si="8"/>
        <v>0</v>
      </c>
      <c r="N99" s="1">
        <f t="shared" si="13"/>
        <v>1</v>
      </c>
      <c r="O99" s="1">
        <f t="shared" si="9"/>
        <v>0</v>
      </c>
      <c r="P99" s="1">
        <f t="shared" si="10"/>
        <v>1</v>
      </c>
      <c r="Q99" s="1" t="b">
        <f t="shared" si="11"/>
        <v>0</v>
      </c>
    </row>
    <row r="100" spans="1:17" x14ac:dyDescent="0.25">
      <c r="A100" s="1" t="s">
        <v>87</v>
      </c>
      <c r="B100" s="1">
        <v>8.6999999999999993</v>
      </c>
      <c r="C100" s="1">
        <v>5.5106759000000007</v>
      </c>
      <c r="D100" s="1">
        <v>1</v>
      </c>
      <c r="H100" s="1" t="s">
        <v>70</v>
      </c>
      <c r="I100" s="1">
        <v>6.2</v>
      </c>
      <c r="J100" s="1">
        <v>4</v>
      </c>
      <c r="K100" s="1">
        <v>1</v>
      </c>
      <c r="L100" s="1">
        <f t="shared" si="12"/>
        <v>0</v>
      </c>
      <c r="M100" s="1">
        <f t="shared" si="8"/>
        <v>0</v>
      </c>
      <c r="N100" s="1">
        <f t="shared" si="13"/>
        <v>1</v>
      </c>
      <c r="O100" s="1">
        <f t="shared" si="9"/>
        <v>0</v>
      </c>
      <c r="P100" s="1">
        <f t="shared" si="10"/>
        <v>1</v>
      </c>
      <c r="Q100" s="1" t="b">
        <f t="shared" si="11"/>
        <v>0</v>
      </c>
    </row>
    <row r="101" spans="1:17" x14ac:dyDescent="0.25">
      <c r="A101" s="1" t="s">
        <v>89</v>
      </c>
      <c r="B101" s="1">
        <v>6.2</v>
      </c>
      <c r="C101" s="1">
        <v>5.2402012999999981</v>
      </c>
      <c r="D101" s="1">
        <v>1</v>
      </c>
      <c r="H101" s="1" t="s">
        <v>84</v>
      </c>
      <c r="I101" s="1">
        <v>6.9</v>
      </c>
      <c r="J101" s="1">
        <v>5</v>
      </c>
      <c r="K101" s="1">
        <v>1</v>
      </c>
      <c r="L101" s="1">
        <f t="shared" si="12"/>
        <v>0</v>
      </c>
      <c r="M101" s="1">
        <f t="shared" si="8"/>
        <v>0</v>
      </c>
      <c r="N101" s="1">
        <f t="shared" si="13"/>
        <v>1</v>
      </c>
      <c r="O101" s="1">
        <f t="shared" si="9"/>
        <v>0</v>
      </c>
      <c r="P101" s="1">
        <f t="shared" si="10"/>
        <v>1</v>
      </c>
      <c r="Q101" s="1" t="b">
        <f t="shared" si="11"/>
        <v>0</v>
      </c>
    </row>
    <row r="102" spans="1:17" x14ac:dyDescent="0.25">
      <c r="A102" s="1" t="s">
        <v>93</v>
      </c>
      <c r="B102" s="1">
        <v>8.4</v>
      </c>
      <c r="C102" s="1">
        <v>4.5406968000000001</v>
      </c>
      <c r="D102" s="1">
        <v>1</v>
      </c>
      <c r="H102" s="1" t="s">
        <v>85</v>
      </c>
      <c r="I102" s="1">
        <v>4.9000000000000004</v>
      </c>
      <c r="J102" s="1">
        <v>6</v>
      </c>
      <c r="K102" s="1">
        <v>1</v>
      </c>
      <c r="L102" s="1">
        <f t="shared" si="12"/>
        <v>0</v>
      </c>
      <c r="M102" s="1">
        <f t="shared" si="8"/>
        <v>0</v>
      </c>
      <c r="N102" s="1">
        <f t="shared" si="13"/>
        <v>1</v>
      </c>
      <c r="O102" s="1">
        <f t="shared" si="9"/>
        <v>0</v>
      </c>
      <c r="P102" s="1">
        <f t="shared" si="10"/>
        <v>1</v>
      </c>
      <c r="Q102" s="1" t="b">
        <f t="shared" si="11"/>
        <v>0</v>
      </c>
    </row>
    <row r="103" spans="1:17" x14ac:dyDescent="0.25">
      <c r="A103" s="1" t="s">
        <v>95</v>
      </c>
      <c r="B103" s="1">
        <v>5.2</v>
      </c>
      <c r="C103" s="1">
        <v>4.9191071000000006</v>
      </c>
      <c r="D103" s="1">
        <v>1</v>
      </c>
      <c r="H103" s="1" t="s">
        <v>106</v>
      </c>
      <c r="I103" s="1">
        <v>5.4</v>
      </c>
      <c r="J103" s="1">
        <v>3</v>
      </c>
      <c r="K103" s="1">
        <v>1</v>
      </c>
      <c r="L103" s="1">
        <f t="shared" si="12"/>
        <v>0</v>
      </c>
      <c r="M103" s="1">
        <f t="shared" si="8"/>
        <v>0</v>
      </c>
      <c r="N103" s="1">
        <f t="shared" si="13"/>
        <v>1</v>
      </c>
      <c r="O103" s="1">
        <f t="shared" si="9"/>
        <v>0</v>
      </c>
      <c r="P103" s="1">
        <f t="shared" si="10"/>
        <v>1</v>
      </c>
      <c r="Q103" s="1" t="b">
        <f t="shared" si="11"/>
        <v>0</v>
      </c>
    </row>
    <row r="104" spans="1:17" x14ac:dyDescent="0.25">
      <c r="A104" s="1" t="s">
        <v>96</v>
      </c>
      <c r="B104" s="1">
        <v>6.1</v>
      </c>
      <c r="C104" s="1">
        <v>4.4716491999999972</v>
      </c>
      <c r="D104" s="1">
        <v>1</v>
      </c>
      <c r="H104" s="1" t="s">
        <v>88</v>
      </c>
      <c r="I104" s="1">
        <v>5.6</v>
      </c>
      <c r="J104" s="1">
        <v>9</v>
      </c>
      <c r="K104" s="1">
        <v>1</v>
      </c>
      <c r="L104" s="1">
        <f t="shared" si="12"/>
        <v>0</v>
      </c>
      <c r="M104" s="1">
        <f t="shared" si="8"/>
        <v>0</v>
      </c>
      <c r="N104" s="1">
        <f t="shared" si="13"/>
        <v>1</v>
      </c>
      <c r="O104" s="1">
        <f t="shared" si="9"/>
        <v>0</v>
      </c>
      <c r="P104" s="1">
        <f t="shared" si="10"/>
        <v>1</v>
      </c>
      <c r="Q104" s="1" t="b">
        <f t="shared" si="11"/>
        <v>0</v>
      </c>
    </row>
    <row r="105" spans="1:17" x14ac:dyDescent="0.25">
      <c r="A105" s="1" t="s">
        <v>97</v>
      </c>
      <c r="B105" s="1">
        <v>5.2</v>
      </c>
      <c r="C105" s="1">
        <v>2.1679818999999982</v>
      </c>
      <c r="D105" s="1">
        <v>1</v>
      </c>
      <c r="H105" s="1" t="s">
        <v>107</v>
      </c>
      <c r="I105" s="1">
        <v>6.5</v>
      </c>
      <c r="J105" s="1">
        <v>3</v>
      </c>
      <c r="K105" s="1">
        <v>1</v>
      </c>
      <c r="L105" s="1">
        <f t="shared" si="12"/>
        <v>0</v>
      </c>
      <c r="M105" s="1">
        <f t="shared" si="8"/>
        <v>0</v>
      </c>
      <c r="N105" s="1">
        <f t="shared" si="13"/>
        <v>1</v>
      </c>
      <c r="O105" s="1">
        <f t="shared" si="9"/>
        <v>0</v>
      </c>
      <c r="P105" s="1">
        <f t="shared" si="10"/>
        <v>1</v>
      </c>
      <c r="Q105" s="1" t="b">
        <f t="shared" si="11"/>
        <v>0</v>
      </c>
    </row>
    <row r="106" spans="1:17" x14ac:dyDescent="0.25">
      <c r="A106" s="1" t="s">
        <v>106</v>
      </c>
      <c r="B106" s="1">
        <v>5.4</v>
      </c>
      <c r="C106" s="1">
        <v>4.6687890000000039</v>
      </c>
      <c r="D106" s="1">
        <v>13</v>
      </c>
      <c r="H106" s="1" t="s">
        <v>95</v>
      </c>
      <c r="I106" s="1">
        <v>5.2</v>
      </c>
      <c r="J106" s="1">
        <v>4</v>
      </c>
      <c r="K106" s="1">
        <v>1</v>
      </c>
      <c r="L106" s="1">
        <f t="shared" si="12"/>
        <v>0</v>
      </c>
      <c r="M106" s="1">
        <f t="shared" si="8"/>
        <v>0</v>
      </c>
      <c r="N106" s="1">
        <f t="shared" si="13"/>
        <v>1</v>
      </c>
      <c r="O106" s="1">
        <f t="shared" si="9"/>
        <v>0</v>
      </c>
      <c r="P106" s="1">
        <f t="shared" si="10"/>
        <v>1</v>
      </c>
      <c r="Q106" s="1" t="b">
        <f t="shared" si="11"/>
        <v>0</v>
      </c>
    </row>
    <row r="107" spans="1:17" x14ac:dyDescent="0.25">
      <c r="A107" s="1" t="s">
        <v>81</v>
      </c>
      <c r="B107" s="1">
        <v>7.4</v>
      </c>
      <c r="C107" s="1">
        <v>4.4798057000000018</v>
      </c>
      <c r="D107" s="1">
        <v>10</v>
      </c>
      <c r="H107" s="1" t="s">
        <v>97</v>
      </c>
      <c r="I107" s="1">
        <v>5.2</v>
      </c>
      <c r="J107" s="1">
        <v>3</v>
      </c>
      <c r="K107" s="1">
        <v>0</v>
      </c>
      <c r="L107" s="1">
        <f t="shared" si="12"/>
        <v>0</v>
      </c>
      <c r="M107" s="1">
        <f t="shared" si="8"/>
        <v>0</v>
      </c>
      <c r="N107" s="1">
        <f t="shared" si="13"/>
        <v>1</v>
      </c>
      <c r="O107" s="1">
        <f t="shared" si="9"/>
        <v>0</v>
      </c>
      <c r="P107" s="1">
        <f t="shared" si="10"/>
        <v>1</v>
      </c>
      <c r="Q107" s="1" t="b">
        <f t="shared" si="11"/>
        <v>0</v>
      </c>
    </row>
    <row r="108" spans="1:17" x14ac:dyDescent="0.25">
      <c r="A108" s="1" t="s">
        <v>84</v>
      </c>
      <c r="B108" s="1">
        <v>6.9</v>
      </c>
      <c r="C108" s="1">
        <v>7.2260005999999972</v>
      </c>
      <c r="D108" s="1">
        <v>9</v>
      </c>
      <c r="H108" s="1" t="s">
        <v>65</v>
      </c>
      <c r="I108" s="1">
        <v>10.3</v>
      </c>
      <c r="J108" s="1">
        <v>6</v>
      </c>
      <c r="K108" s="1">
        <v>11</v>
      </c>
      <c r="L108" s="1">
        <f t="shared" si="12"/>
        <v>0</v>
      </c>
      <c r="M108" s="1">
        <f t="shared" si="8"/>
        <v>0</v>
      </c>
      <c r="N108" s="1">
        <f t="shared" si="13"/>
        <v>0</v>
      </c>
      <c r="O108" s="1">
        <f t="shared" si="9"/>
        <v>1</v>
      </c>
      <c r="P108" s="1">
        <f t="shared" si="10"/>
        <v>1</v>
      </c>
      <c r="Q108" s="1" t="b">
        <f t="shared" si="11"/>
        <v>0</v>
      </c>
    </row>
    <row r="109" spans="1:17" x14ac:dyDescent="0.25">
      <c r="A109" s="1" t="s">
        <v>65</v>
      </c>
      <c r="B109" s="1">
        <v>10.3</v>
      </c>
      <c r="C109" s="1">
        <v>6.6682404999999996</v>
      </c>
      <c r="D109" s="1">
        <v>8</v>
      </c>
      <c r="H109" s="1" t="s">
        <v>73</v>
      </c>
      <c r="I109" s="1">
        <v>6.5</v>
      </c>
      <c r="J109" s="1">
        <v>6</v>
      </c>
      <c r="K109" s="1">
        <v>9</v>
      </c>
      <c r="L109" s="1">
        <f t="shared" si="12"/>
        <v>1</v>
      </c>
      <c r="M109" s="1">
        <f t="shared" si="8"/>
        <v>0</v>
      </c>
      <c r="N109" s="1">
        <f t="shared" si="13"/>
        <v>0</v>
      </c>
      <c r="O109" s="1">
        <f t="shared" si="9"/>
        <v>0</v>
      </c>
      <c r="P109" s="1">
        <f t="shared" si="10"/>
        <v>1</v>
      </c>
      <c r="Q109" s="1" t="b">
        <f t="shared" si="11"/>
        <v>0</v>
      </c>
    </row>
    <row r="110" spans="1:17" x14ac:dyDescent="0.25">
      <c r="A110" s="1" t="s">
        <v>61</v>
      </c>
      <c r="B110" s="1">
        <v>8.6</v>
      </c>
      <c r="C110" s="1">
        <v>5.2227055000000009</v>
      </c>
      <c r="D110" s="1">
        <v>7</v>
      </c>
      <c r="H110" s="1" t="s">
        <v>68</v>
      </c>
      <c r="I110" s="1">
        <v>6.7</v>
      </c>
      <c r="J110" s="1">
        <v>4</v>
      </c>
      <c r="K110" s="1">
        <v>8</v>
      </c>
      <c r="L110" s="1">
        <f t="shared" si="12"/>
        <v>1</v>
      </c>
      <c r="M110" s="1">
        <f t="shared" si="8"/>
        <v>0</v>
      </c>
      <c r="N110" s="1">
        <f t="shared" si="13"/>
        <v>0</v>
      </c>
      <c r="O110" s="1">
        <f t="shared" si="9"/>
        <v>0</v>
      </c>
      <c r="P110" s="1">
        <f t="shared" si="10"/>
        <v>1</v>
      </c>
      <c r="Q110" s="1" t="b">
        <f t="shared" si="11"/>
        <v>0</v>
      </c>
    </row>
    <row r="111" spans="1:17" x14ac:dyDescent="0.25">
      <c r="A111" s="1" t="s">
        <v>75</v>
      </c>
      <c r="B111" s="1">
        <v>7.6</v>
      </c>
      <c r="C111" s="1">
        <v>3.9657287999999995</v>
      </c>
      <c r="D111" s="1">
        <v>7</v>
      </c>
      <c r="H111" s="1" t="s">
        <v>81</v>
      </c>
      <c r="I111" s="1">
        <v>7.4</v>
      </c>
      <c r="J111" s="1">
        <v>5</v>
      </c>
      <c r="K111" s="1">
        <v>8</v>
      </c>
      <c r="L111" s="1">
        <f t="shared" si="12"/>
        <v>1</v>
      </c>
      <c r="M111" s="1">
        <f t="shared" si="8"/>
        <v>0</v>
      </c>
      <c r="N111" s="1">
        <f t="shared" si="13"/>
        <v>0</v>
      </c>
      <c r="O111" s="1">
        <f t="shared" si="9"/>
        <v>0</v>
      </c>
      <c r="P111" s="1">
        <f t="shared" si="10"/>
        <v>1</v>
      </c>
      <c r="Q111" s="1" t="b">
        <f t="shared" si="11"/>
        <v>0</v>
      </c>
    </row>
    <row r="112" spans="1:17" x14ac:dyDescent="0.25">
      <c r="A112" s="1" t="s">
        <v>63</v>
      </c>
      <c r="B112" s="1">
        <v>7.7</v>
      </c>
      <c r="C112" s="1">
        <v>5.5091505000000023</v>
      </c>
      <c r="D112" s="1">
        <v>6</v>
      </c>
      <c r="H112" s="1" t="s">
        <v>82</v>
      </c>
      <c r="I112" s="1">
        <v>8.5</v>
      </c>
      <c r="J112" s="1">
        <v>6</v>
      </c>
      <c r="K112" s="1">
        <v>8</v>
      </c>
      <c r="L112" s="1">
        <f t="shared" si="12"/>
        <v>1</v>
      </c>
      <c r="M112" s="1">
        <f t="shared" si="8"/>
        <v>0</v>
      </c>
      <c r="N112" s="1">
        <f t="shared" si="13"/>
        <v>0</v>
      </c>
      <c r="O112" s="1">
        <f t="shared" si="9"/>
        <v>0</v>
      </c>
      <c r="P112" s="1">
        <f t="shared" si="10"/>
        <v>1</v>
      </c>
      <c r="Q112" s="1" t="b">
        <f t="shared" si="11"/>
        <v>0</v>
      </c>
    </row>
    <row r="113" spans="1:17" x14ac:dyDescent="0.25">
      <c r="A113" s="1" t="s">
        <v>82</v>
      </c>
      <c r="B113" s="1">
        <v>8.5</v>
      </c>
      <c r="C113" s="1">
        <v>6.1003869999999951</v>
      </c>
      <c r="D113" s="1">
        <v>5</v>
      </c>
      <c r="H113" s="1" t="s">
        <v>101</v>
      </c>
      <c r="I113" s="1">
        <v>7.9</v>
      </c>
      <c r="J113" s="1">
        <v>5</v>
      </c>
      <c r="K113" s="1">
        <v>8</v>
      </c>
      <c r="L113" s="1">
        <f t="shared" si="12"/>
        <v>1</v>
      </c>
      <c r="M113" s="1">
        <f t="shared" si="8"/>
        <v>0</v>
      </c>
      <c r="N113" s="1">
        <f t="shared" si="13"/>
        <v>0</v>
      </c>
      <c r="O113" s="1">
        <f t="shared" si="9"/>
        <v>0</v>
      </c>
      <c r="P113" s="1">
        <f t="shared" si="10"/>
        <v>1</v>
      </c>
      <c r="Q113" s="1" t="b">
        <f t="shared" si="11"/>
        <v>0</v>
      </c>
    </row>
    <row r="114" spans="1:17" x14ac:dyDescent="0.25">
      <c r="A114" s="1" t="s">
        <v>66</v>
      </c>
      <c r="B114" s="1">
        <v>6.6</v>
      </c>
      <c r="C114" s="1">
        <v>5.3009477</v>
      </c>
      <c r="D114" s="1">
        <v>2</v>
      </c>
      <c r="H114" s="1" t="s">
        <v>100</v>
      </c>
      <c r="I114" s="1">
        <v>9.6</v>
      </c>
      <c r="J114" s="1">
        <v>3</v>
      </c>
      <c r="K114" s="1">
        <v>7</v>
      </c>
      <c r="L114" s="1">
        <f t="shared" si="12"/>
        <v>1</v>
      </c>
      <c r="M114" s="1">
        <f t="shared" si="8"/>
        <v>0</v>
      </c>
      <c r="N114" s="1">
        <f t="shared" si="13"/>
        <v>0</v>
      </c>
      <c r="O114" s="1">
        <f t="shared" si="9"/>
        <v>0</v>
      </c>
      <c r="P114" s="1">
        <f t="shared" si="10"/>
        <v>1</v>
      </c>
      <c r="Q114" s="1" t="b">
        <f t="shared" si="11"/>
        <v>0</v>
      </c>
    </row>
    <row r="115" spans="1:17" x14ac:dyDescent="0.25">
      <c r="A115" s="1" t="s">
        <v>67</v>
      </c>
      <c r="B115" s="1">
        <v>5.4</v>
      </c>
      <c r="C115" s="1">
        <v>5.5917363000000009</v>
      </c>
      <c r="D115" s="1">
        <v>2</v>
      </c>
      <c r="H115" s="1" t="s">
        <v>64</v>
      </c>
      <c r="I115" s="1">
        <v>5.2</v>
      </c>
      <c r="J115" s="1">
        <v>4</v>
      </c>
      <c r="K115" s="1">
        <v>5</v>
      </c>
      <c r="L115" s="1">
        <f t="shared" si="12"/>
        <v>1</v>
      </c>
      <c r="M115" s="1">
        <f t="shared" si="8"/>
        <v>0</v>
      </c>
      <c r="N115" s="1">
        <f t="shared" si="13"/>
        <v>0</v>
      </c>
      <c r="O115" s="1">
        <f t="shared" si="9"/>
        <v>0</v>
      </c>
      <c r="P115" s="1">
        <f t="shared" si="10"/>
        <v>1</v>
      </c>
      <c r="Q115" s="1" t="b">
        <f t="shared" si="11"/>
        <v>0</v>
      </c>
    </row>
    <row r="116" spans="1:17" x14ac:dyDescent="0.25">
      <c r="A116" s="1" t="s">
        <v>68</v>
      </c>
      <c r="B116" s="1">
        <v>6.7</v>
      </c>
      <c r="C116" s="1">
        <v>2.4123002999999983</v>
      </c>
      <c r="D116" s="1">
        <v>2</v>
      </c>
      <c r="H116" s="1" t="s">
        <v>66</v>
      </c>
      <c r="I116" s="1">
        <v>6.6</v>
      </c>
      <c r="J116" s="1">
        <v>6</v>
      </c>
      <c r="K116" s="1">
        <v>5</v>
      </c>
      <c r="L116" s="1">
        <f t="shared" si="12"/>
        <v>0</v>
      </c>
      <c r="M116" s="1">
        <f t="shared" si="8"/>
        <v>1</v>
      </c>
      <c r="N116" s="1">
        <f t="shared" si="13"/>
        <v>0</v>
      </c>
      <c r="O116" s="1">
        <f t="shared" si="9"/>
        <v>0</v>
      </c>
      <c r="P116" s="1">
        <f t="shared" si="10"/>
        <v>1</v>
      </c>
      <c r="Q116" s="1" t="b">
        <f t="shared" si="11"/>
        <v>0</v>
      </c>
    </row>
    <row r="117" spans="1:17" x14ac:dyDescent="0.25">
      <c r="A117" s="1" t="s">
        <v>104</v>
      </c>
      <c r="B117" s="1">
        <v>6</v>
      </c>
      <c r="C117" s="1">
        <v>4.2168340000000004</v>
      </c>
      <c r="D117" s="1">
        <v>2</v>
      </c>
      <c r="H117" s="1" t="s">
        <v>84</v>
      </c>
      <c r="I117" s="1">
        <v>6.9</v>
      </c>
      <c r="J117" s="1">
        <v>6</v>
      </c>
      <c r="K117" s="1">
        <v>4</v>
      </c>
      <c r="L117" s="1">
        <f t="shared" si="12"/>
        <v>0</v>
      </c>
      <c r="M117" s="1">
        <f t="shared" si="8"/>
        <v>1</v>
      </c>
      <c r="N117" s="1">
        <f t="shared" si="13"/>
        <v>0</v>
      </c>
      <c r="O117" s="1">
        <f t="shared" si="9"/>
        <v>0</v>
      </c>
      <c r="P117" s="1">
        <f t="shared" si="10"/>
        <v>1</v>
      </c>
      <c r="Q117" s="1" t="b">
        <f t="shared" si="11"/>
        <v>0</v>
      </c>
    </row>
    <row r="118" spans="1:17" x14ac:dyDescent="0.25">
      <c r="A118" s="1" t="s">
        <v>70</v>
      </c>
      <c r="B118" s="1">
        <v>6.2</v>
      </c>
      <c r="C118" s="1">
        <v>3.3929536000000007</v>
      </c>
      <c r="D118" s="1">
        <v>2</v>
      </c>
      <c r="H118" s="1" t="s">
        <v>59</v>
      </c>
      <c r="I118" s="1">
        <v>6.7</v>
      </c>
      <c r="J118" s="1">
        <v>3</v>
      </c>
      <c r="K118" s="1">
        <v>2</v>
      </c>
      <c r="L118" s="1">
        <f t="shared" si="12"/>
        <v>0</v>
      </c>
      <c r="M118" s="1">
        <f t="shared" si="8"/>
        <v>0</v>
      </c>
      <c r="N118" s="1">
        <f t="shared" si="13"/>
        <v>1</v>
      </c>
      <c r="O118" s="1">
        <f t="shared" si="9"/>
        <v>0</v>
      </c>
      <c r="P118" s="1">
        <f t="shared" si="10"/>
        <v>1</v>
      </c>
      <c r="Q118" s="1" t="b">
        <f t="shared" si="11"/>
        <v>0</v>
      </c>
    </row>
    <row r="119" spans="1:17" x14ac:dyDescent="0.25">
      <c r="A119" s="1" t="s">
        <v>72</v>
      </c>
      <c r="B119" s="1">
        <v>5.8</v>
      </c>
      <c r="C119" s="1">
        <v>5.2509772000000003</v>
      </c>
      <c r="D119" s="1">
        <v>2</v>
      </c>
      <c r="H119" s="1" t="s">
        <v>61</v>
      </c>
      <c r="I119" s="1">
        <v>8.6</v>
      </c>
      <c r="J119" s="1">
        <v>4</v>
      </c>
      <c r="K119" s="1">
        <v>2</v>
      </c>
      <c r="L119" s="1">
        <f t="shared" si="12"/>
        <v>0</v>
      </c>
      <c r="M119" s="1">
        <f t="shared" si="8"/>
        <v>0</v>
      </c>
      <c r="N119" s="1">
        <f t="shared" si="13"/>
        <v>1</v>
      </c>
      <c r="O119" s="1">
        <f t="shared" si="9"/>
        <v>0</v>
      </c>
      <c r="P119" s="1">
        <f t="shared" si="10"/>
        <v>1</v>
      </c>
      <c r="Q119" s="1" t="b">
        <f t="shared" si="11"/>
        <v>0</v>
      </c>
    </row>
    <row r="120" spans="1:17" x14ac:dyDescent="0.25">
      <c r="A120" s="1" t="s">
        <v>76</v>
      </c>
      <c r="B120" s="1">
        <v>11.5</v>
      </c>
      <c r="C120" s="1">
        <v>6.0142208000000013</v>
      </c>
      <c r="D120" s="1">
        <v>2</v>
      </c>
      <c r="H120" s="1" t="s">
        <v>62</v>
      </c>
      <c r="I120" s="1">
        <v>5.9</v>
      </c>
      <c r="J120" s="1">
        <v>6</v>
      </c>
      <c r="K120" s="1">
        <v>2</v>
      </c>
      <c r="L120" s="1">
        <f t="shared" si="12"/>
        <v>0</v>
      </c>
      <c r="M120" s="1">
        <f t="shared" si="8"/>
        <v>0</v>
      </c>
      <c r="N120" s="1">
        <f t="shared" si="13"/>
        <v>1</v>
      </c>
      <c r="O120" s="1">
        <f t="shared" si="9"/>
        <v>0</v>
      </c>
      <c r="P120" s="1">
        <f t="shared" si="10"/>
        <v>1</v>
      </c>
      <c r="Q120" s="1" t="b">
        <f t="shared" si="11"/>
        <v>0</v>
      </c>
    </row>
    <row r="121" spans="1:17" x14ac:dyDescent="0.25">
      <c r="A121" s="1" t="s">
        <v>79</v>
      </c>
      <c r="B121" s="1">
        <v>12.3</v>
      </c>
      <c r="C121" s="1">
        <v>4.7241439000000014</v>
      </c>
      <c r="D121" s="1">
        <v>2</v>
      </c>
      <c r="H121" s="1" t="s">
        <v>63</v>
      </c>
      <c r="I121" s="1">
        <v>7.7</v>
      </c>
      <c r="J121" s="1">
        <v>5</v>
      </c>
      <c r="K121" s="1">
        <v>2</v>
      </c>
      <c r="L121" s="1">
        <f t="shared" si="12"/>
        <v>0</v>
      </c>
      <c r="M121" s="1">
        <f t="shared" si="8"/>
        <v>0</v>
      </c>
      <c r="N121" s="1">
        <f t="shared" si="13"/>
        <v>1</v>
      </c>
      <c r="O121" s="1">
        <f t="shared" si="9"/>
        <v>0</v>
      </c>
      <c r="P121" s="1">
        <f t="shared" si="10"/>
        <v>1</v>
      </c>
      <c r="Q121" s="1" t="b">
        <f t="shared" si="11"/>
        <v>0</v>
      </c>
    </row>
    <row r="122" spans="1:17" x14ac:dyDescent="0.25">
      <c r="A122" s="1" t="s">
        <v>80</v>
      </c>
      <c r="B122" s="1">
        <v>5.8</v>
      </c>
      <c r="C122" s="1">
        <v>0.39819649999999762</v>
      </c>
      <c r="D122" s="1">
        <v>2</v>
      </c>
      <c r="H122" s="1" t="s">
        <v>67</v>
      </c>
      <c r="I122" s="1">
        <v>5.4</v>
      </c>
      <c r="J122" s="1">
        <v>4</v>
      </c>
      <c r="K122" s="1">
        <v>2</v>
      </c>
      <c r="L122" s="1">
        <f t="shared" si="12"/>
        <v>0</v>
      </c>
      <c r="M122" s="1">
        <f t="shared" si="8"/>
        <v>0</v>
      </c>
      <c r="N122" s="1">
        <f t="shared" si="13"/>
        <v>1</v>
      </c>
      <c r="O122" s="1">
        <f t="shared" si="9"/>
        <v>0</v>
      </c>
      <c r="P122" s="1">
        <f t="shared" si="10"/>
        <v>1</v>
      </c>
      <c r="Q122" s="1" t="b">
        <f t="shared" si="11"/>
        <v>0</v>
      </c>
    </row>
    <row r="123" spans="1:17" x14ac:dyDescent="0.25">
      <c r="A123" s="1" t="s">
        <v>83</v>
      </c>
      <c r="B123" s="1">
        <v>7.7</v>
      </c>
      <c r="C123" s="1">
        <v>5.8782637999999983</v>
      </c>
      <c r="D123" s="1">
        <v>2</v>
      </c>
      <c r="H123" s="1" t="s">
        <v>104</v>
      </c>
      <c r="I123" s="1">
        <v>6</v>
      </c>
      <c r="J123" s="1">
        <v>5</v>
      </c>
      <c r="K123" s="1">
        <v>2</v>
      </c>
      <c r="L123" s="1">
        <f t="shared" si="12"/>
        <v>0</v>
      </c>
      <c r="M123" s="1">
        <f t="shared" si="8"/>
        <v>0</v>
      </c>
      <c r="N123" s="1">
        <f t="shared" si="13"/>
        <v>1</v>
      </c>
      <c r="O123" s="1">
        <f t="shared" si="9"/>
        <v>0</v>
      </c>
      <c r="P123" s="1">
        <f t="shared" si="10"/>
        <v>1</v>
      </c>
      <c r="Q123" s="1" t="b">
        <f t="shared" si="11"/>
        <v>0</v>
      </c>
    </row>
    <row r="124" spans="1:17" x14ac:dyDescent="0.25">
      <c r="A124" s="1" t="s">
        <v>107</v>
      </c>
      <c r="B124" s="1">
        <v>6.5</v>
      </c>
      <c r="C124" s="1">
        <v>4.5740765000000003</v>
      </c>
      <c r="D124" s="1">
        <v>2</v>
      </c>
      <c r="H124" s="1" t="s">
        <v>105</v>
      </c>
      <c r="I124" s="1">
        <v>12.5</v>
      </c>
      <c r="J124" s="1">
        <v>6</v>
      </c>
      <c r="K124" s="1">
        <v>2</v>
      </c>
      <c r="L124" s="1">
        <f t="shared" si="12"/>
        <v>0</v>
      </c>
      <c r="M124" s="1">
        <f t="shared" si="8"/>
        <v>0</v>
      </c>
      <c r="N124" s="1">
        <f t="shared" si="13"/>
        <v>1</v>
      </c>
      <c r="O124" s="1">
        <f t="shared" si="9"/>
        <v>0</v>
      </c>
      <c r="P124" s="1">
        <f t="shared" si="10"/>
        <v>1</v>
      </c>
      <c r="Q124" s="1" t="b">
        <f t="shared" si="11"/>
        <v>0</v>
      </c>
    </row>
    <row r="125" spans="1:17" x14ac:dyDescent="0.25">
      <c r="A125" s="1" t="s">
        <v>100</v>
      </c>
      <c r="B125" s="1">
        <v>9.6</v>
      </c>
      <c r="C125" s="1">
        <v>5.049933600000001</v>
      </c>
      <c r="D125" s="1">
        <v>2</v>
      </c>
      <c r="H125" s="1" t="s">
        <v>70</v>
      </c>
      <c r="I125" s="1">
        <v>6.2</v>
      </c>
      <c r="J125" s="1">
        <v>3</v>
      </c>
      <c r="K125" s="1">
        <v>2</v>
      </c>
      <c r="L125" s="1">
        <f t="shared" si="12"/>
        <v>0</v>
      </c>
      <c r="M125" s="1">
        <f t="shared" si="8"/>
        <v>0</v>
      </c>
      <c r="N125" s="1">
        <f t="shared" si="13"/>
        <v>1</v>
      </c>
      <c r="O125" s="1">
        <f t="shared" si="9"/>
        <v>0</v>
      </c>
      <c r="P125" s="1">
        <f t="shared" si="10"/>
        <v>1</v>
      </c>
      <c r="Q125" s="1" t="b">
        <f t="shared" si="11"/>
        <v>0</v>
      </c>
    </row>
    <row r="126" spans="1:17" x14ac:dyDescent="0.25">
      <c r="A126" s="1" t="s">
        <v>101</v>
      </c>
      <c r="B126" s="1">
        <v>7.9</v>
      </c>
      <c r="C126" s="1">
        <v>4.0663846999999977</v>
      </c>
      <c r="D126" s="1">
        <v>2</v>
      </c>
      <c r="H126" s="1" t="s">
        <v>72</v>
      </c>
      <c r="I126" s="1">
        <v>5.8</v>
      </c>
      <c r="J126" s="1">
        <v>6</v>
      </c>
      <c r="K126" s="1">
        <v>2</v>
      </c>
      <c r="L126" s="1">
        <f t="shared" si="12"/>
        <v>0</v>
      </c>
      <c r="M126" s="1">
        <f t="shared" si="8"/>
        <v>0</v>
      </c>
      <c r="N126" s="1">
        <f t="shared" si="13"/>
        <v>1</v>
      </c>
      <c r="O126" s="1">
        <f t="shared" si="9"/>
        <v>0</v>
      </c>
      <c r="P126" s="1">
        <f t="shared" si="10"/>
        <v>1</v>
      </c>
      <c r="Q126" s="1" t="b">
        <f t="shared" si="11"/>
        <v>0</v>
      </c>
    </row>
    <row r="127" spans="1:17" x14ac:dyDescent="0.25">
      <c r="A127" s="1" t="s">
        <v>103</v>
      </c>
      <c r="B127" s="1">
        <v>5.7</v>
      </c>
      <c r="C127" s="1">
        <v>6.1863514000000022</v>
      </c>
      <c r="D127" s="1">
        <v>2</v>
      </c>
      <c r="H127" s="1" t="s">
        <v>76</v>
      </c>
      <c r="I127" s="1">
        <v>11.5</v>
      </c>
      <c r="J127" s="1">
        <v>5</v>
      </c>
      <c r="K127" s="1">
        <v>2</v>
      </c>
      <c r="L127" s="1">
        <f t="shared" si="12"/>
        <v>0</v>
      </c>
      <c r="M127" s="1">
        <f t="shared" si="8"/>
        <v>0</v>
      </c>
      <c r="N127" s="1">
        <f t="shared" si="13"/>
        <v>1</v>
      </c>
      <c r="O127" s="1">
        <f t="shared" si="9"/>
        <v>0</v>
      </c>
      <c r="P127" s="1">
        <f t="shared" si="10"/>
        <v>1</v>
      </c>
      <c r="Q127" s="1" t="b">
        <f t="shared" si="11"/>
        <v>0</v>
      </c>
    </row>
    <row r="128" spans="1:17" x14ac:dyDescent="0.25">
      <c r="A128" s="1" t="s">
        <v>59</v>
      </c>
      <c r="B128" s="1">
        <v>6.7</v>
      </c>
      <c r="C128" s="1">
        <v>3.4479870000000021</v>
      </c>
      <c r="D128" s="1">
        <v>1</v>
      </c>
      <c r="H128" s="1" t="s">
        <v>79</v>
      </c>
      <c r="I128" s="1">
        <v>12.3</v>
      </c>
      <c r="J128" s="1">
        <v>6</v>
      </c>
      <c r="K128" s="1">
        <v>2</v>
      </c>
      <c r="L128" s="1">
        <f t="shared" si="12"/>
        <v>0</v>
      </c>
      <c r="M128" s="1">
        <f t="shared" si="8"/>
        <v>0</v>
      </c>
      <c r="N128" s="1">
        <f t="shared" si="13"/>
        <v>1</v>
      </c>
      <c r="O128" s="1">
        <f t="shared" si="9"/>
        <v>0</v>
      </c>
      <c r="P128" s="1">
        <f t="shared" si="10"/>
        <v>1</v>
      </c>
      <c r="Q128" s="1" t="b">
        <f t="shared" si="11"/>
        <v>0</v>
      </c>
    </row>
    <row r="129" spans="1:17" x14ac:dyDescent="0.25">
      <c r="A129" s="1" t="s">
        <v>64</v>
      </c>
      <c r="B129" s="1">
        <v>5.2</v>
      </c>
      <c r="C129" s="1">
        <v>4.8110470999999988</v>
      </c>
      <c r="D129" s="1">
        <v>1</v>
      </c>
      <c r="H129" s="1" t="s">
        <v>80</v>
      </c>
      <c r="I129" s="1">
        <v>5.8</v>
      </c>
      <c r="J129" s="1">
        <v>1</v>
      </c>
      <c r="K129" s="1">
        <v>2</v>
      </c>
      <c r="L129" s="1">
        <f t="shared" si="12"/>
        <v>0</v>
      </c>
      <c r="M129" s="1">
        <f t="shared" si="8"/>
        <v>0</v>
      </c>
      <c r="N129" s="1">
        <f t="shared" si="13"/>
        <v>1</v>
      </c>
      <c r="O129" s="1">
        <f t="shared" si="9"/>
        <v>0</v>
      </c>
      <c r="P129" s="1">
        <f t="shared" si="10"/>
        <v>1</v>
      </c>
      <c r="Q129" s="1" t="b">
        <f t="shared" si="11"/>
        <v>0</v>
      </c>
    </row>
    <row r="130" spans="1:17" x14ac:dyDescent="0.25">
      <c r="A130" s="1" t="s">
        <v>105</v>
      </c>
      <c r="B130" s="1">
        <v>12.5</v>
      </c>
      <c r="C130" s="1">
        <v>6.4555156999999985</v>
      </c>
      <c r="D130" s="1">
        <v>1</v>
      </c>
      <c r="H130" s="1" t="s">
        <v>83</v>
      </c>
      <c r="I130" s="1">
        <v>7.7</v>
      </c>
      <c r="J130" s="1">
        <v>5</v>
      </c>
      <c r="K130" s="1">
        <v>2</v>
      </c>
      <c r="L130" s="1">
        <f t="shared" si="12"/>
        <v>0</v>
      </c>
      <c r="M130" s="1">
        <f t="shared" ref="M130:M193" si="14">IF(AND((K130&lt;J130),(K130&gt;2),(J130&lt;10)),1,0)</f>
        <v>0</v>
      </c>
      <c r="N130" s="1">
        <f t="shared" si="13"/>
        <v>1</v>
      </c>
      <c r="O130" s="1">
        <f t="shared" ref="O130:O193" si="15">IF(K130&gt;=10,1,0)</f>
        <v>0</v>
      </c>
      <c r="P130" s="1">
        <f t="shared" ref="P130:P193" si="16">SUM(L130:O130)</f>
        <v>1</v>
      </c>
      <c r="Q130" s="1" t="b">
        <f t="shared" ref="Q130:Q193" si="17">EXACT(J130,K130)</f>
        <v>0</v>
      </c>
    </row>
    <row r="131" spans="1:17" x14ac:dyDescent="0.25">
      <c r="A131" s="1" t="s">
        <v>73</v>
      </c>
      <c r="B131" s="1">
        <v>6.5</v>
      </c>
      <c r="C131" s="1">
        <v>5.6984114000000012</v>
      </c>
      <c r="D131" s="1">
        <v>1</v>
      </c>
      <c r="H131" s="1" t="s">
        <v>106</v>
      </c>
      <c r="I131" s="1">
        <v>5.4</v>
      </c>
      <c r="J131" s="1">
        <v>5</v>
      </c>
      <c r="K131" s="1">
        <v>2</v>
      </c>
      <c r="L131" s="1">
        <f t="shared" si="12"/>
        <v>0</v>
      </c>
      <c r="M131" s="1">
        <f t="shared" si="14"/>
        <v>0</v>
      </c>
      <c r="N131" s="1">
        <f t="shared" si="13"/>
        <v>1</v>
      </c>
      <c r="O131" s="1">
        <f t="shared" si="15"/>
        <v>0</v>
      </c>
      <c r="P131" s="1">
        <f t="shared" si="16"/>
        <v>1</v>
      </c>
      <c r="Q131" s="1" t="b">
        <f t="shared" si="17"/>
        <v>0</v>
      </c>
    </row>
    <row r="132" spans="1:17" x14ac:dyDescent="0.25">
      <c r="A132" s="1" t="s">
        <v>78</v>
      </c>
      <c r="B132" s="1">
        <v>5.9</v>
      </c>
      <c r="C132" s="1">
        <v>4.7617420000000035</v>
      </c>
      <c r="D132" s="1">
        <v>1</v>
      </c>
      <c r="H132" s="1" t="s">
        <v>107</v>
      </c>
      <c r="I132" s="1">
        <v>6.5</v>
      </c>
      <c r="J132" s="1">
        <v>3</v>
      </c>
      <c r="K132" s="1">
        <v>2</v>
      </c>
      <c r="L132" s="1">
        <f t="shared" si="12"/>
        <v>0</v>
      </c>
      <c r="M132" s="1">
        <f t="shared" si="14"/>
        <v>0</v>
      </c>
      <c r="N132" s="1">
        <f t="shared" si="13"/>
        <v>1</v>
      </c>
      <c r="O132" s="1">
        <f t="shared" si="15"/>
        <v>0</v>
      </c>
      <c r="P132" s="1">
        <f t="shared" si="16"/>
        <v>1</v>
      </c>
      <c r="Q132" s="1" t="b">
        <f t="shared" si="17"/>
        <v>0</v>
      </c>
    </row>
    <row r="133" spans="1:17" x14ac:dyDescent="0.25">
      <c r="A133" s="1" t="s">
        <v>109</v>
      </c>
      <c r="B133" s="1">
        <v>5.4</v>
      </c>
      <c r="C133" s="1">
        <v>3.1926675999999983</v>
      </c>
      <c r="D133" s="1">
        <v>1</v>
      </c>
      <c r="H133" s="1" t="s">
        <v>99</v>
      </c>
      <c r="I133" s="1">
        <v>5.8</v>
      </c>
      <c r="J133" s="1">
        <v>4</v>
      </c>
      <c r="K133" s="1">
        <v>2</v>
      </c>
      <c r="L133" s="1">
        <f t="shared" si="12"/>
        <v>0</v>
      </c>
      <c r="M133" s="1">
        <f t="shared" si="14"/>
        <v>0</v>
      </c>
      <c r="N133" s="1">
        <f t="shared" si="13"/>
        <v>1</v>
      </c>
      <c r="O133" s="1">
        <f t="shared" si="15"/>
        <v>0</v>
      </c>
      <c r="P133" s="1">
        <f t="shared" si="16"/>
        <v>1</v>
      </c>
      <c r="Q133" s="1" t="b">
        <f t="shared" si="17"/>
        <v>0</v>
      </c>
    </row>
    <row r="134" spans="1:17" x14ac:dyDescent="0.25">
      <c r="A134" s="1" t="s">
        <v>85</v>
      </c>
      <c r="B134" s="1">
        <v>4.9000000000000004</v>
      </c>
      <c r="C134" s="1">
        <v>6.4835823999999995</v>
      </c>
      <c r="D134" s="1">
        <v>1</v>
      </c>
      <c r="H134" s="1" t="s">
        <v>102</v>
      </c>
      <c r="I134" s="1">
        <v>6.8</v>
      </c>
      <c r="J134" s="1">
        <v>5</v>
      </c>
      <c r="K134" s="1">
        <v>2</v>
      </c>
      <c r="L134" s="1">
        <f t="shared" si="12"/>
        <v>0</v>
      </c>
      <c r="M134" s="1">
        <f t="shared" si="14"/>
        <v>0</v>
      </c>
      <c r="N134" s="1">
        <f t="shared" si="13"/>
        <v>1</v>
      </c>
      <c r="O134" s="1">
        <f t="shared" si="15"/>
        <v>0</v>
      </c>
      <c r="P134" s="1">
        <f t="shared" si="16"/>
        <v>1</v>
      </c>
      <c r="Q134" s="1" t="b">
        <f t="shared" si="17"/>
        <v>0</v>
      </c>
    </row>
    <row r="135" spans="1:17" x14ac:dyDescent="0.25">
      <c r="A135" s="1" t="s">
        <v>110</v>
      </c>
      <c r="B135" s="1">
        <v>5.2</v>
      </c>
      <c r="C135" s="1">
        <v>4.8639833000000001</v>
      </c>
      <c r="D135" s="1">
        <v>1</v>
      </c>
      <c r="H135" s="1" t="s">
        <v>103</v>
      </c>
      <c r="I135" s="1">
        <v>5.7</v>
      </c>
      <c r="J135" s="1">
        <v>5</v>
      </c>
      <c r="K135" s="1">
        <v>2</v>
      </c>
      <c r="L135" s="1">
        <f t="shared" si="12"/>
        <v>0</v>
      </c>
      <c r="M135" s="1">
        <f t="shared" si="14"/>
        <v>0</v>
      </c>
      <c r="N135" s="1">
        <f t="shared" si="13"/>
        <v>1</v>
      </c>
      <c r="O135" s="1">
        <f t="shared" si="15"/>
        <v>0</v>
      </c>
      <c r="P135" s="1">
        <f t="shared" si="16"/>
        <v>1</v>
      </c>
      <c r="Q135" s="1" t="b">
        <f t="shared" si="17"/>
        <v>0</v>
      </c>
    </row>
    <row r="136" spans="1:17" x14ac:dyDescent="0.25">
      <c r="A136" s="1" t="s">
        <v>87</v>
      </c>
      <c r="B136" s="1">
        <v>8.6999999999999993</v>
      </c>
      <c r="C136" s="1">
        <v>5.7431554000000009</v>
      </c>
      <c r="D136" s="1">
        <v>1</v>
      </c>
      <c r="H136" s="1" t="s">
        <v>87</v>
      </c>
      <c r="I136" s="1">
        <v>8.6999999999999993</v>
      </c>
      <c r="J136" s="1">
        <v>6</v>
      </c>
      <c r="K136" s="1">
        <v>1</v>
      </c>
      <c r="L136" s="1">
        <f t="shared" si="12"/>
        <v>0</v>
      </c>
      <c r="M136" s="1">
        <f t="shared" si="14"/>
        <v>0</v>
      </c>
      <c r="N136" s="1">
        <f t="shared" si="13"/>
        <v>1</v>
      </c>
      <c r="O136" s="1">
        <f t="shared" si="15"/>
        <v>0</v>
      </c>
      <c r="P136" s="1">
        <f t="shared" si="16"/>
        <v>1</v>
      </c>
      <c r="Q136" s="1" t="b">
        <f t="shared" si="17"/>
        <v>0</v>
      </c>
    </row>
    <row r="137" spans="1:17" x14ac:dyDescent="0.25">
      <c r="A137" s="1" t="s">
        <v>111</v>
      </c>
      <c r="B137" s="1">
        <v>4.5</v>
      </c>
      <c r="C137" s="1">
        <v>4.0082192999999968</v>
      </c>
      <c r="D137" s="1">
        <v>1</v>
      </c>
      <c r="H137" s="1" t="s">
        <v>89</v>
      </c>
      <c r="I137" s="1">
        <v>6.2</v>
      </c>
      <c r="J137" s="1">
        <v>5</v>
      </c>
      <c r="K137" s="1">
        <v>1</v>
      </c>
      <c r="L137" s="1">
        <f t="shared" si="12"/>
        <v>0</v>
      </c>
      <c r="M137" s="1">
        <f t="shared" si="14"/>
        <v>0</v>
      </c>
      <c r="N137" s="1">
        <f t="shared" si="13"/>
        <v>1</v>
      </c>
      <c r="O137" s="1">
        <f t="shared" si="15"/>
        <v>0</v>
      </c>
      <c r="P137" s="1">
        <f t="shared" si="16"/>
        <v>1</v>
      </c>
      <c r="Q137" s="1" t="b">
        <f t="shared" si="17"/>
        <v>0</v>
      </c>
    </row>
    <row r="138" spans="1:17" x14ac:dyDescent="0.25">
      <c r="A138" s="1" t="s">
        <v>89</v>
      </c>
      <c r="B138" s="1">
        <v>6.2</v>
      </c>
      <c r="C138" s="1">
        <v>3.656902999999998</v>
      </c>
      <c r="D138" s="1">
        <v>1</v>
      </c>
      <c r="H138" s="1" t="s">
        <v>93</v>
      </c>
      <c r="I138" s="1">
        <v>8.4</v>
      </c>
      <c r="J138" s="1">
        <v>5</v>
      </c>
      <c r="K138" s="1">
        <v>1</v>
      </c>
      <c r="L138" s="1">
        <f t="shared" si="12"/>
        <v>0</v>
      </c>
      <c r="M138" s="1">
        <f t="shared" si="14"/>
        <v>0</v>
      </c>
      <c r="N138" s="1">
        <f t="shared" si="13"/>
        <v>1</v>
      </c>
      <c r="O138" s="1">
        <f t="shared" si="15"/>
        <v>0</v>
      </c>
      <c r="P138" s="1">
        <f t="shared" si="16"/>
        <v>1</v>
      </c>
      <c r="Q138" s="1" t="b">
        <f t="shared" si="17"/>
        <v>0</v>
      </c>
    </row>
    <row r="139" spans="1:17" x14ac:dyDescent="0.25">
      <c r="A139" s="1" t="s">
        <v>93</v>
      </c>
      <c r="B139" s="1">
        <v>8.4</v>
      </c>
      <c r="C139" s="1">
        <v>2.1171348000000005</v>
      </c>
      <c r="D139" s="1">
        <v>1</v>
      </c>
      <c r="H139" s="1" t="s">
        <v>95</v>
      </c>
      <c r="I139" s="1">
        <v>5.2</v>
      </c>
      <c r="J139" s="1">
        <v>5</v>
      </c>
      <c r="K139" s="1">
        <v>1</v>
      </c>
      <c r="L139" s="1">
        <f t="shared" si="12"/>
        <v>0</v>
      </c>
      <c r="M139" s="1">
        <f t="shared" si="14"/>
        <v>0</v>
      </c>
      <c r="N139" s="1">
        <f t="shared" si="13"/>
        <v>1</v>
      </c>
      <c r="O139" s="1">
        <f t="shared" si="15"/>
        <v>0</v>
      </c>
      <c r="P139" s="1">
        <f t="shared" si="16"/>
        <v>1</v>
      </c>
      <c r="Q139" s="1" t="b">
        <f t="shared" si="17"/>
        <v>0</v>
      </c>
    </row>
    <row r="140" spans="1:17" x14ac:dyDescent="0.25">
      <c r="A140" s="1" t="s">
        <v>96</v>
      </c>
      <c r="B140" s="1">
        <v>6.1</v>
      </c>
      <c r="C140" s="1">
        <v>4.7225656000000011</v>
      </c>
      <c r="D140" s="1">
        <v>1</v>
      </c>
      <c r="H140" s="1" t="s">
        <v>96</v>
      </c>
      <c r="I140" s="1">
        <v>6.1</v>
      </c>
      <c r="J140" s="1">
        <v>4</v>
      </c>
      <c r="K140" s="1">
        <v>1</v>
      </c>
      <c r="L140" s="1">
        <f t="shared" si="12"/>
        <v>0</v>
      </c>
      <c r="M140" s="1">
        <f t="shared" si="14"/>
        <v>0</v>
      </c>
      <c r="N140" s="1">
        <f t="shared" si="13"/>
        <v>1</v>
      </c>
      <c r="O140" s="1">
        <f t="shared" si="15"/>
        <v>0</v>
      </c>
      <c r="P140" s="1">
        <f t="shared" si="16"/>
        <v>1</v>
      </c>
      <c r="Q140" s="1" t="b">
        <f t="shared" si="17"/>
        <v>0</v>
      </c>
    </row>
    <row r="141" spans="1:17" x14ac:dyDescent="0.25">
      <c r="A141" s="1" t="s">
        <v>97</v>
      </c>
      <c r="B141" s="1">
        <v>5.2</v>
      </c>
      <c r="C141" s="1">
        <v>2.828495500000002</v>
      </c>
      <c r="D141" s="1">
        <v>1</v>
      </c>
      <c r="H141" s="1" t="s">
        <v>97</v>
      </c>
      <c r="I141" s="1">
        <v>5.2</v>
      </c>
      <c r="J141" s="1">
        <v>2</v>
      </c>
      <c r="K141" s="1">
        <v>1</v>
      </c>
      <c r="L141" s="1">
        <f t="shared" si="12"/>
        <v>0</v>
      </c>
      <c r="M141" s="1">
        <f t="shared" si="14"/>
        <v>0</v>
      </c>
      <c r="N141" s="1">
        <f t="shared" si="13"/>
        <v>1</v>
      </c>
      <c r="O141" s="1">
        <f t="shared" si="15"/>
        <v>0</v>
      </c>
      <c r="P141" s="1">
        <f t="shared" si="16"/>
        <v>1</v>
      </c>
      <c r="Q141" s="1" t="b">
        <f t="shared" si="17"/>
        <v>0</v>
      </c>
    </row>
    <row r="142" spans="1:17" x14ac:dyDescent="0.25">
      <c r="A142" s="1" t="s">
        <v>99</v>
      </c>
      <c r="B142" s="1">
        <v>5.8</v>
      </c>
      <c r="C142" s="1">
        <v>4.2798013999999966</v>
      </c>
      <c r="D142" s="1">
        <v>1</v>
      </c>
      <c r="H142" s="1" t="s">
        <v>106</v>
      </c>
      <c r="I142" s="1">
        <v>5.4</v>
      </c>
      <c r="J142" s="1">
        <v>5</v>
      </c>
      <c r="K142" s="1">
        <v>13</v>
      </c>
      <c r="L142" s="1">
        <f t="shared" si="12"/>
        <v>0</v>
      </c>
      <c r="M142" s="1">
        <f t="shared" si="14"/>
        <v>0</v>
      </c>
      <c r="N142" s="1">
        <f t="shared" si="13"/>
        <v>0</v>
      </c>
      <c r="O142" s="1">
        <f t="shared" si="15"/>
        <v>1</v>
      </c>
      <c r="P142" s="1">
        <f t="shared" si="16"/>
        <v>1</v>
      </c>
      <c r="Q142" s="1" t="b">
        <f t="shared" si="17"/>
        <v>0</v>
      </c>
    </row>
    <row r="143" spans="1:17" x14ac:dyDescent="0.25">
      <c r="A143" s="1" t="s">
        <v>112</v>
      </c>
      <c r="B143" s="1">
        <v>4.5</v>
      </c>
      <c r="C143" s="1">
        <v>8.5847938999999975</v>
      </c>
      <c r="D143" s="1">
        <v>1</v>
      </c>
      <c r="H143" s="1" t="s">
        <v>81</v>
      </c>
      <c r="I143" s="1">
        <v>7.4</v>
      </c>
      <c r="J143" s="1">
        <v>4</v>
      </c>
      <c r="K143" s="1">
        <v>10</v>
      </c>
      <c r="L143" s="1">
        <f t="shared" si="12"/>
        <v>0</v>
      </c>
      <c r="M143" s="1">
        <f t="shared" si="14"/>
        <v>0</v>
      </c>
      <c r="N143" s="1">
        <f t="shared" si="13"/>
        <v>0</v>
      </c>
      <c r="O143" s="1">
        <f t="shared" si="15"/>
        <v>1</v>
      </c>
      <c r="P143" s="1">
        <f t="shared" si="16"/>
        <v>1</v>
      </c>
      <c r="Q143" s="1" t="b">
        <f t="shared" si="17"/>
        <v>0</v>
      </c>
    </row>
    <row r="144" spans="1:17" x14ac:dyDescent="0.25">
      <c r="A144" s="1" t="s">
        <v>69</v>
      </c>
      <c r="B144" s="1">
        <v>5.2</v>
      </c>
      <c r="C144" s="1">
        <v>5.6688209000000018</v>
      </c>
      <c r="D144" s="1">
        <v>0</v>
      </c>
      <c r="H144" s="1" t="s">
        <v>84</v>
      </c>
      <c r="I144" s="1">
        <v>6.9</v>
      </c>
      <c r="J144" s="1">
        <v>7</v>
      </c>
      <c r="K144" s="1">
        <v>9</v>
      </c>
      <c r="L144" s="1">
        <f t="shared" si="12"/>
        <v>1</v>
      </c>
      <c r="M144" s="1">
        <f t="shared" si="14"/>
        <v>0</v>
      </c>
      <c r="N144" s="1">
        <f t="shared" si="13"/>
        <v>0</v>
      </c>
      <c r="O144" s="1">
        <f t="shared" si="15"/>
        <v>0</v>
      </c>
      <c r="P144" s="1">
        <f t="shared" si="16"/>
        <v>1</v>
      </c>
      <c r="Q144" s="1" t="b">
        <f t="shared" si="17"/>
        <v>0</v>
      </c>
    </row>
    <row r="145" spans="1:17" x14ac:dyDescent="0.25">
      <c r="A145" s="1" t="s">
        <v>87</v>
      </c>
      <c r="B145" s="1">
        <v>8.6999999999999993</v>
      </c>
      <c r="C145" s="1">
        <v>4.6531898999999992</v>
      </c>
      <c r="D145" s="1">
        <v>20</v>
      </c>
      <c r="H145" s="1" t="s">
        <v>65</v>
      </c>
      <c r="I145" s="1">
        <v>10.3</v>
      </c>
      <c r="J145" s="1">
        <v>7</v>
      </c>
      <c r="K145" s="1">
        <v>8</v>
      </c>
      <c r="L145" s="1">
        <f t="shared" si="12"/>
        <v>1</v>
      </c>
      <c r="M145" s="1">
        <f t="shared" si="14"/>
        <v>0</v>
      </c>
      <c r="N145" s="1">
        <f t="shared" si="13"/>
        <v>0</v>
      </c>
      <c r="O145" s="1">
        <f t="shared" si="15"/>
        <v>0</v>
      </c>
      <c r="P145" s="1">
        <f t="shared" si="16"/>
        <v>1</v>
      </c>
      <c r="Q145" s="1" t="b">
        <f t="shared" si="17"/>
        <v>0</v>
      </c>
    </row>
    <row r="146" spans="1:17" x14ac:dyDescent="0.25">
      <c r="A146" s="1" t="s">
        <v>79</v>
      </c>
      <c r="B146" s="1">
        <v>12.3</v>
      </c>
      <c r="C146" s="1">
        <v>5.6231853000000021</v>
      </c>
      <c r="D146" s="1">
        <v>12</v>
      </c>
      <c r="H146" s="1" t="s">
        <v>61</v>
      </c>
      <c r="I146" s="1">
        <v>8.6</v>
      </c>
      <c r="J146" s="1">
        <v>5</v>
      </c>
      <c r="K146" s="1">
        <v>7</v>
      </c>
      <c r="L146" s="1">
        <f t="shared" si="12"/>
        <v>1</v>
      </c>
      <c r="M146" s="1">
        <f t="shared" si="14"/>
        <v>0</v>
      </c>
      <c r="N146" s="1">
        <f t="shared" si="13"/>
        <v>0</v>
      </c>
      <c r="O146" s="1">
        <f t="shared" si="15"/>
        <v>0</v>
      </c>
      <c r="P146" s="1">
        <f t="shared" si="16"/>
        <v>1</v>
      </c>
      <c r="Q146" s="1" t="b">
        <f t="shared" si="17"/>
        <v>0</v>
      </c>
    </row>
    <row r="147" spans="1:17" x14ac:dyDescent="0.25">
      <c r="A147" s="1" t="s">
        <v>96</v>
      </c>
      <c r="B147" s="1">
        <v>6.1</v>
      </c>
      <c r="C147" s="1">
        <v>5.9548854000000011</v>
      </c>
      <c r="D147" s="1">
        <v>9</v>
      </c>
      <c r="H147" s="1" t="s">
        <v>75</v>
      </c>
      <c r="I147" s="1">
        <v>7.6</v>
      </c>
      <c r="J147" s="1">
        <v>4</v>
      </c>
      <c r="K147" s="1">
        <v>7</v>
      </c>
      <c r="L147" s="1">
        <f t="shared" si="12"/>
        <v>1</v>
      </c>
      <c r="M147" s="1">
        <f t="shared" si="14"/>
        <v>0</v>
      </c>
      <c r="N147" s="1">
        <f t="shared" si="13"/>
        <v>0</v>
      </c>
      <c r="O147" s="1">
        <f t="shared" si="15"/>
        <v>0</v>
      </c>
      <c r="P147" s="1">
        <f t="shared" si="16"/>
        <v>1</v>
      </c>
      <c r="Q147" s="1" t="b">
        <f t="shared" si="17"/>
        <v>0</v>
      </c>
    </row>
    <row r="148" spans="1:17" x14ac:dyDescent="0.25">
      <c r="A148" s="1" t="s">
        <v>100</v>
      </c>
      <c r="B148" s="1">
        <v>9.6</v>
      </c>
      <c r="C148" s="1">
        <v>4.8999264000000045</v>
      </c>
      <c r="D148" s="1">
        <v>9</v>
      </c>
      <c r="H148" s="1" t="s">
        <v>82</v>
      </c>
      <c r="I148" s="1">
        <v>8.5</v>
      </c>
      <c r="J148" s="1">
        <v>6</v>
      </c>
      <c r="K148" s="1">
        <v>5</v>
      </c>
      <c r="L148" s="1">
        <f t="shared" si="12"/>
        <v>0</v>
      </c>
      <c r="M148" s="1">
        <f t="shared" si="14"/>
        <v>1</v>
      </c>
      <c r="N148" s="1">
        <f t="shared" si="13"/>
        <v>0</v>
      </c>
      <c r="O148" s="1">
        <f t="shared" si="15"/>
        <v>0</v>
      </c>
      <c r="P148" s="1">
        <f t="shared" si="16"/>
        <v>1</v>
      </c>
      <c r="Q148" s="1" t="b">
        <f t="shared" si="17"/>
        <v>0</v>
      </c>
    </row>
    <row r="149" spans="1:17" x14ac:dyDescent="0.25">
      <c r="A149" s="1" t="s">
        <v>65</v>
      </c>
      <c r="B149" s="1">
        <v>10.3</v>
      </c>
      <c r="C149" s="1">
        <v>5.949980700000002</v>
      </c>
      <c r="D149" s="1">
        <v>8</v>
      </c>
      <c r="H149" s="1" t="s">
        <v>66</v>
      </c>
      <c r="I149" s="1">
        <v>6.6</v>
      </c>
      <c r="J149" s="1">
        <v>5</v>
      </c>
      <c r="K149" s="1">
        <v>2</v>
      </c>
      <c r="L149" s="1">
        <f t="shared" si="12"/>
        <v>0</v>
      </c>
      <c r="M149" s="1">
        <f t="shared" si="14"/>
        <v>0</v>
      </c>
      <c r="N149" s="1">
        <f t="shared" si="13"/>
        <v>1</v>
      </c>
      <c r="O149" s="1">
        <f t="shared" si="15"/>
        <v>0</v>
      </c>
      <c r="P149" s="1">
        <f t="shared" si="16"/>
        <v>1</v>
      </c>
      <c r="Q149" s="1" t="b">
        <f t="shared" si="17"/>
        <v>0</v>
      </c>
    </row>
    <row r="150" spans="1:17" x14ac:dyDescent="0.25">
      <c r="A150" s="1" t="s">
        <v>95</v>
      </c>
      <c r="B150" s="1">
        <v>5.2</v>
      </c>
      <c r="C150" s="1">
        <v>6.394858499999998</v>
      </c>
      <c r="D150" s="1">
        <v>8</v>
      </c>
      <c r="H150" s="1" t="s">
        <v>67</v>
      </c>
      <c r="I150" s="1">
        <v>5.4</v>
      </c>
      <c r="J150" s="1">
        <v>6</v>
      </c>
      <c r="K150" s="1">
        <v>2</v>
      </c>
      <c r="L150" s="1">
        <f t="shared" si="12"/>
        <v>0</v>
      </c>
      <c r="M150" s="1">
        <f t="shared" si="14"/>
        <v>0</v>
      </c>
      <c r="N150" s="1">
        <f t="shared" si="13"/>
        <v>1</v>
      </c>
      <c r="O150" s="1">
        <f t="shared" si="15"/>
        <v>0</v>
      </c>
      <c r="P150" s="1">
        <f t="shared" si="16"/>
        <v>1</v>
      </c>
      <c r="Q150" s="1" t="b">
        <f t="shared" si="17"/>
        <v>0</v>
      </c>
    </row>
    <row r="151" spans="1:17" x14ac:dyDescent="0.25">
      <c r="A151" s="1" t="s">
        <v>83</v>
      </c>
      <c r="B151" s="1">
        <v>7.7</v>
      </c>
      <c r="C151" s="1">
        <v>6.4236560999999988</v>
      </c>
      <c r="D151" s="1">
        <v>7</v>
      </c>
      <c r="H151" s="1" t="s">
        <v>104</v>
      </c>
      <c r="I151" s="1">
        <v>6</v>
      </c>
      <c r="J151" s="1">
        <v>4</v>
      </c>
      <c r="K151" s="1">
        <v>2</v>
      </c>
      <c r="L151" s="1">
        <f t="shared" ref="L151:L214" si="18">IF(AND((10&gt;K151),(K151&gt;=J151),(J151&gt;=2)),1,0)</f>
        <v>0</v>
      </c>
      <c r="M151" s="1">
        <f t="shared" si="14"/>
        <v>0</v>
      </c>
      <c r="N151" s="1">
        <f t="shared" si="13"/>
        <v>1</v>
      </c>
      <c r="O151" s="1">
        <f t="shared" si="15"/>
        <v>0</v>
      </c>
      <c r="P151" s="1">
        <f t="shared" si="16"/>
        <v>1</v>
      </c>
      <c r="Q151" s="1" t="b">
        <f t="shared" si="17"/>
        <v>0</v>
      </c>
    </row>
    <row r="152" spans="1:17" x14ac:dyDescent="0.25">
      <c r="A152" s="1" t="s">
        <v>107</v>
      </c>
      <c r="B152" s="1">
        <v>6.5</v>
      </c>
      <c r="C152" s="1">
        <v>4.7926108000000012</v>
      </c>
      <c r="D152" s="1">
        <v>7</v>
      </c>
      <c r="H152" s="1" t="s">
        <v>70</v>
      </c>
      <c r="I152" s="1">
        <v>6.2</v>
      </c>
      <c r="J152" s="1">
        <v>3</v>
      </c>
      <c r="K152" s="1">
        <v>2</v>
      </c>
      <c r="L152" s="1">
        <f t="shared" si="18"/>
        <v>0</v>
      </c>
      <c r="M152" s="1">
        <f t="shared" si="14"/>
        <v>0</v>
      </c>
      <c r="N152" s="1">
        <f t="shared" ref="N152:N215" si="19">IF(K152&lt;=2,1,0)</f>
        <v>1</v>
      </c>
      <c r="O152" s="1">
        <f t="shared" si="15"/>
        <v>0</v>
      </c>
      <c r="P152" s="1">
        <f t="shared" si="16"/>
        <v>1</v>
      </c>
      <c r="Q152" s="1" t="b">
        <f t="shared" si="17"/>
        <v>0</v>
      </c>
    </row>
    <row r="153" spans="1:17" x14ac:dyDescent="0.25">
      <c r="A153" s="1" t="s">
        <v>77</v>
      </c>
      <c r="B153" s="1">
        <v>8.4</v>
      </c>
      <c r="C153" s="1">
        <v>4.9346937999999989</v>
      </c>
      <c r="D153" s="1">
        <v>5</v>
      </c>
      <c r="H153" s="1" t="s">
        <v>72</v>
      </c>
      <c r="I153" s="1">
        <v>5.8</v>
      </c>
      <c r="J153" s="1">
        <v>5</v>
      </c>
      <c r="K153" s="1">
        <v>2</v>
      </c>
      <c r="L153" s="1">
        <f t="shared" si="18"/>
        <v>0</v>
      </c>
      <c r="M153" s="1">
        <f t="shared" si="14"/>
        <v>0</v>
      </c>
      <c r="N153" s="1">
        <f t="shared" si="19"/>
        <v>1</v>
      </c>
      <c r="O153" s="1">
        <f t="shared" si="15"/>
        <v>0</v>
      </c>
      <c r="P153" s="1">
        <f t="shared" si="16"/>
        <v>1</v>
      </c>
      <c r="Q153" s="1" t="b">
        <f t="shared" si="17"/>
        <v>0</v>
      </c>
    </row>
    <row r="154" spans="1:17" x14ac:dyDescent="0.25">
      <c r="A154" s="1" t="s">
        <v>84</v>
      </c>
      <c r="B154" s="1">
        <v>6.9</v>
      </c>
      <c r="C154" s="1">
        <v>4.8775956000000003</v>
      </c>
      <c r="D154" s="1">
        <v>5</v>
      </c>
      <c r="H154" s="1" t="s">
        <v>76</v>
      </c>
      <c r="I154" s="1">
        <v>11.5</v>
      </c>
      <c r="J154" s="1">
        <v>6</v>
      </c>
      <c r="K154" s="1">
        <v>2</v>
      </c>
      <c r="L154" s="1">
        <f t="shared" si="18"/>
        <v>0</v>
      </c>
      <c r="M154" s="1">
        <f t="shared" si="14"/>
        <v>0</v>
      </c>
      <c r="N154" s="1">
        <f t="shared" si="19"/>
        <v>1</v>
      </c>
      <c r="O154" s="1">
        <f t="shared" si="15"/>
        <v>0</v>
      </c>
      <c r="P154" s="1">
        <f t="shared" si="16"/>
        <v>1</v>
      </c>
      <c r="Q154" s="1" t="b">
        <f t="shared" si="17"/>
        <v>0</v>
      </c>
    </row>
    <row r="155" spans="1:17" x14ac:dyDescent="0.25">
      <c r="A155" s="1" t="s">
        <v>99</v>
      </c>
      <c r="B155" s="1">
        <v>5.8</v>
      </c>
      <c r="C155" s="1">
        <v>4.6244337000000009</v>
      </c>
      <c r="D155" s="1">
        <v>5</v>
      </c>
      <c r="H155" s="1" t="s">
        <v>79</v>
      </c>
      <c r="I155" s="1">
        <v>12.3</v>
      </c>
      <c r="J155" s="1">
        <v>5</v>
      </c>
      <c r="K155" s="1">
        <v>2</v>
      </c>
      <c r="L155" s="1">
        <f t="shared" si="18"/>
        <v>0</v>
      </c>
      <c r="M155" s="1">
        <f t="shared" si="14"/>
        <v>0</v>
      </c>
      <c r="N155" s="1">
        <f t="shared" si="19"/>
        <v>1</v>
      </c>
      <c r="O155" s="1">
        <f t="shared" si="15"/>
        <v>0</v>
      </c>
      <c r="P155" s="1">
        <f t="shared" si="16"/>
        <v>1</v>
      </c>
      <c r="Q155" s="1" t="b">
        <f t="shared" si="17"/>
        <v>0</v>
      </c>
    </row>
    <row r="156" spans="1:17" x14ac:dyDescent="0.25">
      <c r="A156" s="1" t="s">
        <v>63</v>
      </c>
      <c r="B156" s="1">
        <v>7.7</v>
      </c>
      <c r="C156" s="1">
        <v>6.1340945999999974</v>
      </c>
      <c r="D156" s="1">
        <v>4</v>
      </c>
      <c r="H156" s="1" t="s">
        <v>80</v>
      </c>
      <c r="I156" s="1">
        <v>5.8</v>
      </c>
      <c r="J156" s="1">
        <v>0</v>
      </c>
      <c r="K156" s="1">
        <v>2</v>
      </c>
      <c r="L156" s="1">
        <f t="shared" si="18"/>
        <v>0</v>
      </c>
      <c r="M156" s="1">
        <f t="shared" si="14"/>
        <v>0</v>
      </c>
      <c r="N156" s="1">
        <f t="shared" si="19"/>
        <v>1</v>
      </c>
      <c r="O156" s="1">
        <f t="shared" si="15"/>
        <v>0</v>
      </c>
      <c r="P156" s="1">
        <f t="shared" si="16"/>
        <v>1</v>
      </c>
      <c r="Q156" s="1" t="b">
        <f t="shared" si="17"/>
        <v>0</v>
      </c>
    </row>
    <row r="157" spans="1:17" x14ac:dyDescent="0.25">
      <c r="A157" s="1" t="s">
        <v>59</v>
      </c>
      <c r="B157" s="1">
        <v>6.7</v>
      </c>
      <c r="C157" s="1">
        <v>4.6679950000000003</v>
      </c>
      <c r="D157" s="1">
        <v>2</v>
      </c>
      <c r="H157" s="1" t="s">
        <v>83</v>
      </c>
      <c r="I157" s="1">
        <v>7.7</v>
      </c>
      <c r="J157" s="1">
        <v>6</v>
      </c>
      <c r="K157" s="1">
        <v>2</v>
      </c>
      <c r="L157" s="1">
        <f t="shared" si="18"/>
        <v>0</v>
      </c>
      <c r="M157" s="1">
        <f t="shared" si="14"/>
        <v>0</v>
      </c>
      <c r="N157" s="1">
        <f t="shared" si="19"/>
        <v>1</v>
      </c>
      <c r="O157" s="1">
        <f t="shared" si="15"/>
        <v>0</v>
      </c>
      <c r="P157" s="1">
        <f t="shared" si="16"/>
        <v>1</v>
      </c>
      <c r="Q157" s="1" t="b">
        <f t="shared" si="17"/>
        <v>0</v>
      </c>
    </row>
    <row r="158" spans="1:17" x14ac:dyDescent="0.25">
      <c r="A158" s="1" t="s">
        <v>61</v>
      </c>
      <c r="B158" s="1">
        <v>8.6</v>
      </c>
      <c r="C158" s="1">
        <v>5.7243615000000005</v>
      </c>
      <c r="D158" s="1">
        <v>2</v>
      </c>
      <c r="H158" s="1" t="s">
        <v>107</v>
      </c>
      <c r="I158" s="1">
        <v>6.5</v>
      </c>
      <c r="J158" s="1">
        <v>5</v>
      </c>
      <c r="K158" s="1">
        <v>2</v>
      </c>
      <c r="L158" s="1">
        <f t="shared" si="18"/>
        <v>0</v>
      </c>
      <c r="M158" s="1">
        <f t="shared" si="14"/>
        <v>0</v>
      </c>
      <c r="N158" s="1">
        <f t="shared" si="19"/>
        <v>1</v>
      </c>
      <c r="O158" s="1">
        <f t="shared" si="15"/>
        <v>0</v>
      </c>
      <c r="P158" s="1">
        <f t="shared" si="16"/>
        <v>1</v>
      </c>
      <c r="Q158" s="1" t="b">
        <f t="shared" si="17"/>
        <v>0</v>
      </c>
    </row>
    <row r="159" spans="1:17" x14ac:dyDescent="0.25">
      <c r="A159" s="1" t="s">
        <v>66</v>
      </c>
      <c r="B159" s="1">
        <v>6.6</v>
      </c>
      <c r="C159" s="1">
        <v>3.2996297999999973</v>
      </c>
      <c r="D159" s="1">
        <v>2</v>
      </c>
      <c r="H159" s="1" t="s">
        <v>100</v>
      </c>
      <c r="I159" s="1">
        <v>9.6</v>
      </c>
      <c r="J159" s="1">
        <v>5</v>
      </c>
      <c r="K159" s="1">
        <v>2</v>
      </c>
      <c r="L159" s="1">
        <f t="shared" si="18"/>
        <v>0</v>
      </c>
      <c r="M159" s="1">
        <f t="shared" si="14"/>
        <v>0</v>
      </c>
      <c r="N159" s="1">
        <f t="shared" si="19"/>
        <v>1</v>
      </c>
      <c r="O159" s="1">
        <f t="shared" si="15"/>
        <v>0</v>
      </c>
      <c r="P159" s="1">
        <f t="shared" si="16"/>
        <v>1</v>
      </c>
      <c r="Q159" s="1" t="b">
        <f t="shared" si="17"/>
        <v>0</v>
      </c>
    </row>
    <row r="160" spans="1:17" x14ac:dyDescent="0.25">
      <c r="A160" s="1" t="s">
        <v>67</v>
      </c>
      <c r="B160" s="1">
        <v>5.4</v>
      </c>
      <c r="C160" s="1">
        <v>4.6883482999999977</v>
      </c>
      <c r="D160" s="1">
        <v>2</v>
      </c>
      <c r="H160" s="1" t="s">
        <v>101</v>
      </c>
      <c r="I160" s="1">
        <v>7.9</v>
      </c>
      <c r="J160" s="1">
        <v>4</v>
      </c>
      <c r="K160" s="1">
        <v>2</v>
      </c>
      <c r="L160" s="1">
        <f t="shared" si="18"/>
        <v>0</v>
      </c>
      <c r="M160" s="1">
        <f t="shared" si="14"/>
        <v>0</v>
      </c>
      <c r="N160" s="1">
        <f t="shared" si="19"/>
        <v>1</v>
      </c>
      <c r="O160" s="1">
        <f t="shared" si="15"/>
        <v>0</v>
      </c>
      <c r="P160" s="1">
        <f t="shared" si="16"/>
        <v>1</v>
      </c>
      <c r="Q160" s="1" t="b">
        <f t="shared" si="17"/>
        <v>0</v>
      </c>
    </row>
    <row r="161" spans="1:17" x14ac:dyDescent="0.25">
      <c r="A161" s="1" t="s">
        <v>68</v>
      </c>
      <c r="B161" s="1">
        <v>6.7</v>
      </c>
      <c r="C161" s="1">
        <v>3.7971487999999964</v>
      </c>
      <c r="D161" s="1">
        <v>2</v>
      </c>
      <c r="H161" s="1" t="s">
        <v>103</v>
      </c>
      <c r="I161" s="1">
        <v>5.7</v>
      </c>
      <c r="J161" s="1">
        <v>6</v>
      </c>
      <c r="K161" s="1">
        <v>2</v>
      </c>
      <c r="L161" s="1">
        <f t="shared" si="18"/>
        <v>0</v>
      </c>
      <c r="M161" s="1">
        <f t="shared" si="14"/>
        <v>0</v>
      </c>
      <c r="N161" s="1">
        <f t="shared" si="19"/>
        <v>1</v>
      </c>
      <c r="O161" s="1">
        <f t="shared" si="15"/>
        <v>0</v>
      </c>
      <c r="P161" s="1">
        <f t="shared" si="16"/>
        <v>1</v>
      </c>
      <c r="Q161" s="1" t="b">
        <f t="shared" si="17"/>
        <v>0</v>
      </c>
    </row>
    <row r="162" spans="1:17" x14ac:dyDescent="0.25">
      <c r="A162" s="1" t="s">
        <v>104</v>
      </c>
      <c r="B162" s="1">
        <v>6</v>
      </c>
      <c r="C162" s="1">
        <v>4.0555951000000023</v>
      </c>
      <c r="D162" s="1">
        <v>2</v>
      </c>
      <c r="H162" s="1" t="s">
        <v>59</v>
      </c>
      <c r="I162" s="1">
        <v>6.7</v>
      </c>
      <c r="J162" s="1">
        <v>3</v>
      </c>
      <c r="K162" s="1">
        <v>1</v>
      </c>
      <c r="L162" s="1">
        <f t="shared" si="18"/>
        <v>0</v>
      </c>
      <c r="M162" s="1">
        <f t="shared" si="14"/>
        <v>0</v>
      </c>
      <c r="N162" s="1">
        <f t="shared" si="19"/>
        <v>1</v>
      </c>
      <c r="O162" s="1">
        <f t="shared" si="15"/>
        <v>0</v>
      </c>
      <c r="P162" s="1">
        <f t="shared" si="16"/>
        <v>1</v>
      </c>
      <c r="Q162" s="1" t="b">
        <f t="shared" si="17"/>
        <v>0</v>
      </c>
    </row>
    <row r="163" spans="1:17" x14ac:dyDescent="0.25">
      <c r="A163" s="1" t="s">
        <v>105</v>
      </c>
      <c r="B163" s="1">
        <v>12.5</v>
      </c>
      <c r="C163" s="1">
        <v>6.0125869000000005</v>
      </c>
      <c r="D163" s="1">
        <v>2</v>
      </c>
      <c r="H163" s="1" t="s">
        <v>64</v>
      </c>
      <c r="I163" s="1">
        <v>5.2</v>
      </c>
      <c r="J163" s="1">
        <v>5</v>
      </c>
      <c r="K163" s="1">
        <v>1</v>
      </c>
      <c r="L163" s="1">
        <f t="shared" si="18"/>
        <v>0</v>
      </c>
      <c r="M163" s="1">
        <f t="shared" si="14"/>
        <v>0</v>
      </c>
      <c r="N163" s="1">
        <f t="shared" si="19"/>
        <v>1</v>
      </c>
      <c r="O163" s="1">
        <f t="shared" si="15"/>
        <v>0</v>
      </c>
      <c r="P163" s="1">
        <f t="shared" si="16"/>
        <v>1</v>
      </c>
      <c r="Q163" s="1" t="b">
        <f t="shared" si="17"/>
        <v>0</v>
      </c>
    </row>
    <row r="164" spans="1:17" x14ac:dyDescent="0.25">
      <c r="A164" s="1" t="s">
        <v>70</v>
      </c>
      <c r="B164" s="1">
        <v>6.2</v>
      </c>
      <c r="C164" s="1">
        <v>3.6093427000000009</v>
      </c>
      <c r="D164" s="1">
        <v>2</v>
      </c>
      <c r="H164" s="1" t="s">
        <v>105</v>
      </c>
      <c r="I164" s="1">
        <v>12.5</v>
      </c>
      <c r="J164" s="1">
        <v>6</v>
      </c>
      <c r="K164" s="1">
        <v>1</v>
      </c>
      <c r="L164" s="1">
        <f t="shared" si="18"/>
        <v>0</v>
      </c>
      <c r="M164" s="1">
        <f t="shared" si="14"/>
        <v>0</v>
      </c>
      <c r="N164" s="1">
        <f t="shared" si="19"/>
        <v>1</v>
      </c>
      <c r="O164" s="1">
        <f t="shared" si="15"/>
        <v>0</v>
      </c>
      <c r="P164" s="1">
        <f t="shared" si="16"/>
        <v>1</v>
      </c>
      <c r="Q164" s="1" t="b">
        <f t="shared" si="17"/>
        <v>0</v>
      </c>
    </row>
    <row r="165" spans="1:17" x14ac:dyDescent="0.25">
      <c r="A165" s="1" t="s">
        <v>73</v>
      </c>
      <c r="B165" s="1">
        <v>6.5</v>
      </c>
      <c r="C165" s="1">
        <v>5.0440053999999996</v>
      </c>
      <c r="D165" s="1">
        <v>2</v>
      </c>
      <c r="H165" s="1" t="s">
        <v>73</v>
      </c>
      <c r="I165" s="1">
        <v>6.5</v>
      </c>
      <c r="J165" s="1">
        <v>6</v>
      </c>
      <c r="K165" s="1">
        <v>1</v>
      </c>
      <c r="L165" s="1">
        <f t="shared" si="18"/>
        <v>0</v>
      </c>
      <c r="M165" s="1">
        <f t="shared" si="14"/>
        <v>0</v>
      </c>
      <c r="N165" s="1">
        <f t="shared" si="19"/>
        <v>1</v>
      </c>
      <c r="O165" s="1">
        <f t="shared" si="15"/>
        <v>0</v>
      </c>
      <c r="P165" s="1">
        <f t="shared" si="16"/>
        <v>1</v>
      </c>
      <c r="Q165" s="1" t="b">
        <f t="shared" si="17"/>
        <v>0</v>
      </c>
    </row>
    <row r="166" spans="1:17" x14ac:dyDescent="0.25">
      <c r="A166" s="1" t="s">
        <v>76</v>
      </c>
      <c r="B166" s="1">
        <v>11.5</v>
      </c>
      <c r="C166" s="1">
        <v>5.0429749999999993</v>
      </c>
      <c r="D166" s="1">
        <v>2</v>
      </c>
      <c r="H166" s="1" t="s">
        <v>78</v>
      </c>
      <c r="I166" s="1">
        <v>5.9</v>
      </c>
      <c r="J166" s="1">
        <v>5</v>
      </c>
      <c r="K166" s="1">
        <v>1</v>
      </c>
      <c r="L166" s="1">
        <f t="shared" si="18"/>
        <v>0</v>
      </c>
      <c r="M166" s="1">
        <f t="shared" si="14"/>
        <v>0</v>
      </c>
      <c r="N166" s="1">
        <f t="shared" si="19"/>
        <v>1</v>
      </c>
      <c r="O166" s="1">
        <f t="shared" si="15"/>
        <v>0</v>
      </c>
      <c r="P166" s="1">
        <f t="shared" si="16"/>
        <v>1</v>
      </c>
      <c r="Q166" s="1" t="b">
        <f t="shared" si="17"/>
        <v>0</v>
      </c>
    </row>
    <row r="167" spans="1:17" x14ac:dyDescent="0.25">
      <c r="A167" s="1" t="s">
        <v>106</v>
      </c>
      <c r="B167" s="1">
        <v>5.4</v>
      </c>
      <c r="C167" s="1">
        <v>5.2965617000000016</v>
      </c>
      <c r="D167" s="1">
        <v>2</v>
      </c>
      <c r="H167" s="1" t="s">
        <v>109</v>
      </c>
      <c r="I167" s="1">
        <v>5.4</v>
      </c>
      <c r="J167" s="1">
        <v>3</v>
      </c>
      <c r="K167" s="1">
        <v>1</v>
      </c>
      <c r="L167" s="1">
        <f t="shared" si="18"/>
        <v>0</v>
      </c>
      <c r="M167" s="1">
        <f t="shared" si="14"/>
        <v>0</v>
      </c>
      <c r="N167" s="1">
        <f t="shared" si="19"/>
        <v>1</v>
      </c>
      <c r="O167" s="1">
        <f t="shared" si="15"/>
        <v>0</v>
      </c>
      <c r="P167" s="1">
        <f t="shared" si="16"/>
        <v>1</v>
      </c>
      <c r="Q167" s="1" t="b">
        <f t="shared" si="17"/>
        <v>0</v>
      </c>
    </row>
    <row r="168" spans="1:17" x14ac:dyDescent="0.25">
      <c r="A168" s="1" t="s">
        <v>89</v>
      </c>
      <c r="B168" s="1">
        <v>6.2</v>
      </c>
      <c r="C168" s="1">
        <v>3.0275174999999983</v>
      </c>
      <c r="D168" s="1">
        <v>2</v>
      </c>
      <c r="H168" s="1" t="s">
        <v>85</v>
      </c>
      <c r="I168" s="1">
        <v>4.9000000000000004</v>
      </c>
      <c r="J168" s="1">
        <v>6</v>
      </c>
      <c r="K168" s="1">
        <v>1</v>
      </c>
      <c r="L168" s="1">
        <f t="shared" si="18"/>
        <v>0</v>
      </c>
      <c r="M168" s="1">
        <f t="shared" si="14"/>
        <v>0</v>
      </c>
      <c r="N168" s="1">
        <f t="shared" si="19"/>
        <v>1</v>
      </c>
      <c r="O168" s="1">
        <f t="shared" si="15"/>
        <v>0</v>
      </c>
      <c r="P168" s="1">
        <f t="shared" si="16"/>
        <v>1</v>
      </c>
      <c r="Q168" s="1" t="b">
        <f t="shared" si="17"/>
        <v>0</v>
      </c>
    </row>
    <row r="169" spans="1:17" x14ac:dyDescent="0.25">
      <c r="A169" s="1" t="s">
        <v>69</v>
      </c>
      <c r="B169" s="1">
        <v>5.2</v>
      </c>
      <c r="C169" s="1">
        <v>2.9680267999999987</v>
      </c>
      <c r="D169" s="1">
        <v>1</v>
      </c>
      <c r="H169" s="1" t="s">
        <v>110</v>
      </c>
      <c r="I169" s="1">
        <v>5.2</v>
      </c>
      <c r="J169" s="1">
        <v>5</v>
      </c>
      <c r="K169" s="1">
        <v>1</v>
      </c>
      <c r="L169" s="1">
        <f t="shared" si="18"/>
        <v>0</v>
      </c>
      <c r="M169" s="1">
        <f t="shared" si="14"/>
        <v>0</v>
      </c>
      <c r="N169" s="1">
        <f t="shared" si="19"/>
        <v>1</v>
      </c>
      <c r="O169" s="1">
        <f t="shared" si="15"/>
        <v>0</v>
      </c>
      <c r="P169" s="1">
        <f t="shared" si="16"/>
        <v>1</v>
      </c>
      <c r="Q169" s="1" t="b">
        <f t="shared" si="17"/>
        <v>0</v>
      </c>
    </row>
    <row r="170" spans="1:17" x14ac:dyDescent="0.25">
      <c r="A170" s="1" t="s">
        <v>72</v>
      </c>
      <c r="B170" s="1">
        <v>5.8</v>
      </c>
      <c r="C170" s="1">
        <v>3.7498967999999979</v>
      </c>
      <c r="D170" s="1">
        <v>1</v>
      </c>
      <c r="H170" s="1" t="s">
        <v>87</v>
      </c>
      <c r="I170" s="1">
        <v>8.6999999999999993</v>
      </c>
      <c r="J170" s="1">
        <v>6</v>
      </c>
      <c r="K170" s="1">
        <v>1</v>
      </c>
      <c r="L170" s="1">
        <f t="shared" si="18"/>
        <v>0</v>
      </c>
      <c r="M170" s="1">
        <f t="shared" si="14"/>
        <v>0</v>
      </c>
      <c r="N170" s="1">
        <f t="shared" si="19"/>
        <v>1</v>
      </c>
      <c r="O170" s="1">
        <f t="shared" si="15"/>
        <v>0</v>
      </c>
      <c r="P170" s="1">
        <f t="shared" si="16"/>
        <v>1</v>
      </c>
      <c r="Q170" s="1" t="b">
        <f t="shared" si="17"/>
        <v>0</v>
      </c>
    </row>
    <row r="171" spans="1:17" x14ac:dyDescent="0.25">
      <c r="A171" s="1" t="s">
        <v>109</v>
      </c>
      <c r="B171" s="1">
        <v>5.4</v>
      </c>
      <c r="C171" s="1">
        <v>4.5378311</v>
      </c>
      <c r="D171" s="1">
        <v>1</v>
      </c>
      <c r="H171" s="1" t="s">
        <v>111</v>
      </c>
      <c r="I171" s="1">
        <v>4.5</v>
      </c>
      <c r="J171" s="1">
        <v>4</v>
      </c>
      <c r="K171" s="1">
        <v>1</v>
      </c>
      <c r="L171" s="1">
        <f t="shared" si="18"/>
        <v>0</v>
      </c>
      <c r="M171" s="1">
        <f t="shared" si="14"/>
        <v>0</v>
      </c>
      <c r="N171" s="1">
        <f t="shared" si="19"/>
        <v>1</v>
      </c>
      <c r="O171" s="1">
        <f t="shared" si="15"/>
        <v>0</v>
      </c>
      <c r="P171" s="1">
        <f t="shared" si="16"/>
        <v>1</v>
      </c>
      <c r="Q171" s="1" t="b">
        <f t="shared" si="17"/>
        <v>0</v>
      </c>
    </row>
    <row r="172" spans="1:17" x14ac:dyDescent="0.25">
      <c r="A172" s="1" t="s">
        <v>80</v>
      </c>
      <c r="B172" s="1">
        <v>5.8</v>
      </c>
      <c r="C172" s="1">
        <v>2.4787963999999985</v>
      </c>
      <c r="D172" s="1">
        <v>1</v>
      </c>
      <c r="H172" s="1" t="s">
        <v>89</v>
      </c>
      <c r="I172" s="1">
        <v>6.2</v>
      </c>
      <c r="J172" s="1">
        <v>4</v>
      </c>
      <c r="K172" s="1">
        <v>1</v>
      </c>
      <c r="L172" s="1">
        <f t="shared" si="18"/>
        <v>0</v>
      </c>
      <c r="M172" s="1">
        <f t="shared" si="14"/>
        <v>0</v>
      </c>
      <c r="N172" s="1">
        <f t="shared" si="19"/>
        <v>1</v>
      </c>
      <c r="O172" s="1">
        <f t="shared" si="15"/>
        <v>0</v>
      </c>
      <c r="P172" s="1">
        <f t="shared" si="16"/>
        <v>1</v>
      </c>
      <c r="Q172" s="1" t="b">
        <f t="shared" si="17"/>
        <v>0</v>
      </c>
    </row>
    <row r="173" spans="1:17" x14ac:dyDescent="0.25">
      <c r="A173" s="1" t="s">
        <v>81</v>
      </c>
      <c r="B173" s="1">
        <v>7.4</v>
      </c>
      <c r="C173" s="1">
        <v>4.4188953000000026</v>
      </c>
      <c r="D173" s="1">
        <v>1</v>
      </c>
      <c r="H173" s="1" t="s">
        <v>93</v>
      </c>
      <c r="I173" s="1">
        <v>8.4</v>
      </c>
      <c r="J173" s="1">
        <v>2</v>
      </c>
      <c r="K173" s="1">
        <v>1</v>
      </c>
      <c r="L173" s="1">
        <f t="shared" si="18"/>
        <v>0</v>
      </c>
      <c r="M173" s="1">
        <f t="shared" si="14"/>
        <v>0</v>
      </c>
      <c r="N173" s="1">
        <f t="shared" si="19"/>
        <v>1</v>
      </c>
      <c r="O173" s="1">
        <f t="shared" si="15"/>
        <v>0</v>
      </c>
      <c r="P173" s="1">
        <f t="shared" si="16"/>
        <v>1</v>
      </c>
      <c r="Q173" s="1" t="b">
        <f t="shared" si="17"/>
        <v>0</v>
      </c>
    </row>
    <row r="174" spans="1:17" x14ac:dyDescent="0.25">
      <c r="A174" s="1" t="s">
        <v>85</v>
      </c>
      <c r="B174" s="1">
        <v>4.9000000000000004</v>
      </c>
      <c r="C174" s="1">
        <v>4.9454978999999994</v>
      </c>
      <c r="D174" s="1">
        <v>1</v>
      </c>
      <c r="H174" s="1" t="s">
        <v>96</v>
      </c>
      <c r="I174" s="1">
        <v>6.1</v>
      </c>
      <c r="J174" s="1">
        <v>5</v>
      </c>
      <c r="K174" s="1">
        <v>1</v>
      </c>
      <c r="L174" s="1">
        <f t="shared" si="18"/>
        <v>0</v>
      </c>
      <c r="M174" s="1">
        <f t="shared" si="14"/>
        <v>0</v>
      </c>
      <c r="N174" s="1">
        <f t="shared" si="19"/>
        <v>1</v>
      </c>
      <c r="O174" s="1">
        <f t="shared" si="15"/>
        <v>0</v>
      </c>
      <c r="P174" s="1">
        <f t="shared" si="16"/>
        <v>1</v>
      </c>
      <c r="Q174" s="1" t="b">
        <f t="shared" si="17"/>
        <v>0</v>
      </c>
    </row>
    <row r="175" spans="1:17" x14ac:dyDescent="0.25">
      <c r="A175" s="1" t="s">
        <v>88</v>
      </c>
      <c r="B175" s="1">
        <v>5.6</v>
      </c>
      <c r="C175" s="1">
        <v>6.3474335000000019</v>
      </c>
      <c r="D175" s="1">
        <v>1</v>
      </c>
      <c r="H175" s="1" t="s">
        <v>97</v>
      </c>
      <c r="I175" s="1">
        <v>5.2</v>
      </c>
      <c r="J175" s="1">
        <v>3</v>
      </c>
      <c r="K175" s="1">
        <v>1</v>
      </c>
      <c r="L175" s="1">
        <f t="shared" si="18"/>
        <v>0</v>
      </c>
      <c r="M175" s="1">
        <f t="shared" si="14"/>
        <v>0</v>
      </c>
      <c r="N175" s="1">
        <f t="shared" si="19"/>
        <v>1</v>
      </c>
      <c r="O175" s="1">
        <f t="shared" si="15"/>
        <v>0</v>
      </c>
      <c r="P175" s="1">
        <f t="shared" si="16"/>
        <v>1</v>
      </c>
      <c r="Q175" s="1" t="b">
        <f t="shared" si="17"/>
        <v>0</v>
      </c>
    </row>
    <row r="176" spans="1:17" x14ac:dyDescent="0.25">
      <c r="A176" s="1" t="s">
        <v>97</v>
      </c>
      <c r="B176" s="1">
        <v>5.2</v>
      </c>
      <c r="C176" s="1">
        <v>4.0887002999999984</v>
      </c>
      <c r="D176" s="1">
        <v>1</v>
      </c>
      <c r="H176" s="1" t="s">
        <v>99</v>
      </c>
      <c r="I176" s="1">
        <v>5.8</v>
      </c>
      <c r="J176" s="1">
        <v>4</v>
      </c>
      <c r="K176" s="1">
        <v>1</v>
      </c>
      <c r="L176" s="1">
        <f t="shared" si="18"/>
        <v>0</v>
      </c>
      <c r="M176" s="1">
        <f t="shared" si="14"/>
        <v>0</v>
      </c>
      <c r="N176" s="1">
        <f t="shared" si="19"/>
        <v>1</v>
      </c>
      <c r="O176" s="1">
        <f t="shared" si="15"/>
        <v>0</v>
      </c>
      <c r="P176" s="1">
        <f t="shared" si="16"/>
        <v>1</v>
      </c>
      <c r="Q176" s="1" t="b">
        <f t="shared" si="17"/>
        <v>0</v>
      </c>
    </row>
    <row r="177" spans="1:17" x14ac:dyDescent="0.25">
      <c r="A177" s="1" t="s">
        <v>101</v>
      </c>
      <c r="B177" s="1">
        <v>7.9</v>
      </c>
      <c r="C177" s="1">
        <v>2.5431693000000011</v>
      </c>
      <c r="D177" s="1">
        <v>1</v>
      </c>
      <c r="H177" s="1" t="s">
        <v>112</v>
      </c>
      <c r="I177" s="1">
        <v>4.5</v>
      </c>
      <c r="J177" s="1">
        <v>9</v>
      </c>
      <c r="K177" s="1">
        <v>1</v>
      </c>
      <c r="L177" s="1">
        <f t="shared" si="18"/>
        <v>0</v>
      </c>
      <c r="M177" s="1">
        <f t="shared" si="14"/>
        <v>0</v>
      </c>
      <c r="N177" s="1">
        <f t="shared" si="19"/>
        <v>1</v>
      </c>
      <c r="O177" s="1">
        <f t="shared" si="15"/>
        <v>0</v>
      </c>
      <c r="P177" s="1">
        <f t="shared" si="16"/>
        <v>1</v>
      </c>
      <c r="Q177" s="1" t="b">
        <f t="shared" si="17"/>
        <v>0</v>
      </c>
    </row>
    <row r="178" spans="1:17" x14ac:dyDescent="0.25">
      <c r="A178" s="1" t="s">
        <v>78</v>
      </c>
      <c r="B178" s="1">
        <v>5.9</v>
      </c>
      <c r="C178" s="1">
        <v>4.0787483999999985</v>
      </c>
      <c r="D178" s="1">
        <v>16</v>
      </c>
      <c r="H178" s="1" t="s">
        <v>69</v>
      </c>
      <c r="I178" s="1">
        <v>5.2</v>
      </c>
      <c r="J178" s="1">
        <v>6</v>
      </c>
      <c r="K178" s="1">
        <v>0</v>
      </c>
      <c r="L178" s="1">
        <f t="shared" si="18"/>
        <v>0</v>
      </c>
      <c r="M178" s="1">
        <f t="shared" si="14"/>
        <v>0</v>
      </c>
      <c r="N178" s="1">
        <f t="shared" si="19"/>
        <v>1</v>
      </c>
      <c r="O178" s="1">
        <f t="shared" si="15"/>
        <v>0</v>
      </c>
      <c r="P178" s="1">
        <f t="shared" si="16"/>
        <v>1</v>
      </c>
      <c r="Q178" s="1" t="b">
        <f t="shared" si="17"/>
        <v>0</v>
      </c>
    </row>
    <row r="179" spans="1:17" x14ac:dyDescent="0.25">
      <c r="A179" s="1" t="s">
        <v>89</v>
      </c>
      <c r="B179" s="1">
        <v>6.2</v>
      </c>
      <c r="C179" s="1">
        <v>1.9419940000000002</v>
      </c>
      <c r="D179" s="1">
        <v>12</v>
      </c>
      <c r="H179" s="1" t="s">
        <v>87</v>
      </c>
      <c r="I179" s="1">
        <v>8.6999999999999993</v>
      </c>
      <c r="J179" s="1">
        <v>5</v>
      </c>
      <c r="K179" s="1">
        <v>20</v>
      </c>
      <c r="L179" s="1">
        <f t="shared" si="18"/>
        <v>0</v>
      </c>
      <c r="M179" s="1">
        <f t="shared" si="14"/>
        <v>0</v>
      </c>
      <c r="N179" s="1">
        <f t="shared" si="19"/>
        <v>0</v>
      </c>
      <c r="O179" s="1">
        <f t="shared" si="15"/>
        <v>1</v>
      </c>
      <c r="P179" s="1">
        <f t="shared" si="16"/>
        <v>1</v>
      </c>
      <c r="Q179" s="1" t="b">
        <f t="shared" si="17"/>
        <v>0</v>
      </c>
    </row>
    <row r="180" spans="1:17" x14ac:dyDescent="0.25">
      <c r="A180" s="1" t="s">
        <v>70</v>
      </c>
      <c r="B180" s="1">
        <v>6.2</v>
      </c>
      <c r="C180" s="1">
        <v>3.4459758999999992</v>
      </c>
      <c r="D180" s="1">
        <v>8</v>
      </c>
      <c r="H180" s="1" t="s">
        <v>79</v>
      </c>
      <c r="I180" s="1">
        <v>12.3</v>
      </c>
      <c r="J180" s="1">
        <v>6</v>
      </c>
      <c r="K180" s="1">
        <v>12</v>
      </c>
      <c r="L180" s="1">
        <f t="shared" si="18"/>
        <v>0</v>
      </c>
      <c r="M180" s="1">
        <f t="shared" si="14"/>
        <v>0</v>
      </c>
      <c r="N180" s="1">
        <f t="shared" si="19"/>
        <v>0</v>
      </c>
      <c r="O180" s="1">
        <f t="shared" si="15"/>
        <v>1</v>
      </c>
      <c r="P180" s="1">
        <f t="shared" si="16"/>
        <v>1</v>
      </c>
      <c r="Q180" s="1" t="b">
        <f t="shared" si="17"/>
        <v>0</v>
      </c>
    </row>
    <row r="181" spans="1:17" x14ac:dyDescent="0.25">
      <c r="A181" s="1" t="s">
        <v>106</v>
      </c>
      <c r="B181" s="1">
        <v>5.4</v>
      </c>
      <c r="C181" s="1">
        <v>4.3339130000000008</v>
      </c>
      <c r="D181" s="1">
        <v>8</v>
      </c>
      <c r="H181" s="1" t="s">
        <v>96</v>
      </c>
      <c r="I181" s="1">
        <v>6.1</v>
      </c>
      <c r="J181" s="1">
        <v>6</v>
      </c>
      <c r="K181" s="1">
        <v>9</v>
      </c>
      <c r="L181" s="1">
        <f t="shared" si="18"/>
        <v>1</v>
      </c>
      <c r="M181" s="1">
        <f t="shared" si="14"/>
        <v>0</v>
      </c>
      <c r="N181" s="1">
        <f t="shared" si="19"/>
        <v>0</v>
      </c>
      <c r="O181" s="1">
        <f t="shared" si="15"/>
        <v>0</v>
      </c>
      <c r="P181" s="1">
        <f t="shared" si="16"/>
        <v>1</v>
      </c>
      <c r="Q181" s="1" t="b">
        <f t="shared" si="17"/>
        <v>0</v>
      </c>
    </row>
    <row r="182" spans="1:17" x14ac:dyDescent="0.25">
      <c r="A182" s="1" t="s">
        <v>95</v>
      </c>
      <c r="B182" s="1">
        <v>5.2</v>
      </c>
      <c r="C182" s="1">
        <v>4.7133605999999988</v>
      </c>
      <c r="D182" s="1">
        <v>8</v>
      </c>
      <c r="H182" s="1" t="s">
        <v>100</v>
      </c>
      <c r="I182" s="1">
        <v>9.6</v>
      </c>
      <c r="J182" s="1">
        <v>5</v>
      </c>
      <c r="K182" s="1">
        <v>9</v>
      </c>
      <c r="L182" s="1">
        <f t="shared" si="18"/>
        <v>1</v>
      </c>
      <c r="M182" s="1">
        <f t="shared" si="14"/>
        <v>0</v>
      </c>
      <c r="N182" s="1">
        <f t="shared" si="19"/>
        <v>0</v>
      </c>
      <c r="O182" s="1">
        <f t="shared" si="15"/>
        <v>0</v>
      </c>
      <c r="P182" s="1">
        <f t="shared" si="16"/>
        <v>1</v>
      </c>
      <c r="Q182" s="1" t="b">
        <f t="shared" si="17"/>
        <v>0</v>
      </c>
    </row>
    <row r="183" spans="1:17" x14ac:dyDescent="0.25">
      <c r="A183" s="1" t="s">
        <v>101</v>
      </c>
      <c r="B183" s="1">
        <v>7.9</v>
      </c>
      <c r="C183" s="1">
        <v>3.2587154999999979</v>
      </c>
      <c r="D183" s="1">
        <v>7</v>
      </c>
      <c r="H183" s="1" t="s">
        <v>65</v>
      </c>
      <c r="I183" s="1">
        <v>10.3</v>
      </c>
      <c r="J183" s="1">
        <v>6</v>
      </c>
      <c r="K183" s="1">
        <v>8</v>
      </c>
      <c r="L183" s="1">
        <f t="shared" si="18"/>
        <v>1</v>
      </c>
      <c r="M183" s="1">
        <f t="shared" si="14"/>
        <v>0</v>
      </c>
      <c r="N183" s="1">
        <f t="shared" si="19"/>
        <v>0</v>
      </c>
      <c r="O183" s="1">
        <f t="shared" si="15"/>
        <v>0</v>
      </c>
      <c r="P183" s="1">
        <f t="shared" si="16"/>
        <v>1</v>
      </c>
      <c r="Q183" s="1" t="b">
        <f t="shared" si="17"/>
        <v>0</v>
      </c>
    </row>
    <row r="184" spans="1:17" x14ac:dyDescent="0.25">
      <c r="A184" s="1" t="s">
        <v>100</v>
      </c>
      <c r="B184" s="1">
        <v>9.6</v>
      </c>
      <c r="C184" s="1">
        <v>4.4838108000000023</v>
      </c>
      <c r="D184" s="1">
        <v>6</v>
      </c>
      <c r="H184" s="1" t="s">
        <v>95</v>
      </c>
      <c r="I184" s="1">
        <v>5.2</v>
      </c>
      <c r="J184" s="1">
        <v>6</v>
      </c>
      <c r="K184" s="1">
        <v>8</v>
      </c>
      <c r="L184" s="1">
        <f t="shared" si="18"/>
        <v>1</v>
      </c>
      <c r="M184" s="1">
        <f t="shared" si="14"/>
        <v>0</v>
      </c>
      <c r="N184" s="1">
        <f t="shared" si="19"/>
        <v>0</v>
      </c>
      <c r="O184" s="1">
        <f t="shared" si="15"/>
        <v>0</v>
      </c>
      <c r="P184" s="1">
        <f t="shared" si="16"/>
        <v>1</v>
      </c>
      <c r="Q184" s="1" t="b">
        <f t="shared" si="17"/>
        <v>0</v>
      </c>
    </row>
    <row r="185" spans="1:17" x14ac:dyDescent="0.25">
      <c r="A185" s="1" t="s">
        <v>60</v>
      </c>
      <c r="B185" s="1">
        <v>7.2</v>
      </c>
      <c r="C185" s="1">
        <v>4.9951739999999987</v>
      </c>
      <c r="D185" s="1">
        <v>5</v>
      </c>
      <c r="H185" s="1" t="s">
        <v>83</v>
      </c>
      <c r="I185" s="1">
        <v>7.7</v>
      </c>
      <c r="J185" s="1">
        <v>6</v>
      </c>
      <c r="K185" s="1">
        <v>7</v>
      </c>
      <c r="L185" s="1">
        <f t="shared" si="18"/>
        <v>1</v>
      </c>
      <c r="M185" s="1">
        <f t="shared" si="14"/>
        <v>0</v>
      </c>
      <c r="N185" s="1">
        <f t="shared" si="19"/>
        <v>0</v>
      </c>
      <c r="O185" s="1">
        <f t="shared" si="15"/>
        <v>0</v>
      </c>
      <c r="P185" s="1">
        <f t="shared" si="16"/>
        <v>1</v>
      </c>
      <c r="Q185" s="1" t="b">
        <f t="shared" si="17"/>
        <v>0</v>
      </c>
    </row>
    <row r="186" spans="1:17" x14ac:dyDescent="0.25">
      <c r="A186" s="1" t="s">
        <v>81</v>
      </c>
      <c r="B186" s="1">
        <v>7.4</v>
      </c>
      <c r="C186" s="1">
        <v>4.2865581000000024</v>
      </c>
      <c r="D186" s="1">
        <v>5</v>
      </c>
      <c r="H186" s="1" t="s">
        <v>107</v>
      </c>
      <c r="I186" s="1">
        <v>6.5</v>
      </c>
      <c r="J186" s="1">
        <v>5</v>
      </c>
      <c r="K186" s="1">
        <v>7</v>
      </c>
      <c r="L186" s="1">
        <f t="shared" si="18"/>
        <v>1</v>
      </c>
      <c r="M186" s="1">
        <f t="shared" si="14"/>
        <v>0</v>
      </c>
      <c r="N186" s="1">
        <f t="shared" si="19"/>
        <v>0</v>
      </c>
      <c r="O186" s="1">
        <f t="shared" si="15"/>
        <v>0</v>
      </c>
      <c r="P186" s="1">
        <f t="shared" si="16"/>
        <v>1</v>
      </c>
      <c r="Q186" s="1" t="b">
        <f t="shared" si="17"/>
        <v>0</v>
      </c>
    </row>
    <row r="187" spans="1:17" x14ac:dyDescent="0.25">
      <c r="A187" s="1" t="s">
        <v>82</v>
      </c>
      <c r="B187" s="1">
        <v>8.5</v>
      </c>
      <c r="C187" s="1">
        <v>4.8281589000000027</v>
      </c>
      <c r="D187" s="1">
        <v>5</v>
      </c>
      <c r="H187" s="1" t="s">
        <v>63</v>
      </c>
      <c r="I187" s="1">
        <v>7.7</v>
      </c>
      <c r="J187" s="1">
        <v>6</v>
      </c>
      <c r="K187" s="1">
        <v>4</v>
      </c>
      <c r="L187" s="1">
        <f t="shared" si="18"/>
        <v>0</v>
      </c>
      <c r="M187" s="1">
        <f t="shared" si="14"/>
        <v>1</v>
      </c>
      <c r="N187" s="1">
        <f t="shared" si="19"/>
        <v>0</v>
      </c>
      <c r="O187" s="1">
        <f t="shared" si="15"/>
        <v>0</v>
      </c>
      <c r="P187" s="1">
        <f t="shared" si="16"/>
        <v>1</v>
      </c>
      <c r="Q187" s="1" t="b">
        <f t="shared" si="17"/>
        <v>0</v>
      </c>
    </row>
    <row r="188" spans="1:17" x14ac:dyDescent="0.25">
      <c r="A188" s="1" t="s">
        <v>91</v>
      </c>
      <c r="B188" s="1">
        <v>5</v>
      </c>
      <c r="C188" s="1">
        <v>0.92132509999999868</v>
      </c>
      <c r="D188" s="1">
        <v>5</v>
      </c>
      <c r="H188" s="1" t="s">
        <v>59</v>
      </c>
      <c r="I188" s="1">
        <v>6.7</v>
      </c>
      <c r="J188" s="1">
        <v>5</v>
      </c>
      <c r="K188" s="1">
        <v>2</v>
      </c>
      <c r="L188" s="1">
        <f t="shared" si="18"/>
        <v>0</v>
      </c>
      <c r="M188" s="1">
        <f t="shared" si="14"/>
        <v>0</v>
      </c>
      <c r="N188" s="1">
        <f t="shared" si="19"/>
        <v>1</v>
      </c>
      <c r="O188" s="1">
        <f t="shared" si="15"/>
        <v>0</v>
      </c>
      <c r="P188" s="1">
        <f t="shared" si="16"/>
        <v>1</v>
      </c>
      <c r="Q188" s="1" t="b">
        <f t="shared" si="17"/>
        <v>0</v>
      </c>
    </row>
    <row r="189" spans="1:17" x14ac:dyDescent="0.25">
      <c r="A189" s="1" t="s">
        <v>96</v>
      </c>
      <c r="B189" s="1">
        <v>6.1</v>
      </c>
      <c r="C189" s="1">
        <v>4.6169480000000007</v>
      </c>
      <c r="D189" s="1">
        <v>5</v>
      </c>
      <c r="H189" s="1" t="s">
        <v>61</v>
      </c>
      <c r="I189" s="1">
        <v>8.6</v>
      </c>
      <c r="J189" s="1">
        <v>6</v>
      </c>
      <c r="K189" s="1">
        <v>2</v>
      </c>
      <c r="L189" s="1">
        <f t="shared" si="18"/>
        <v>0</v>
      </c>
      <c r="M189" s="1">
        <f t="shared" si="14"/>
        <v>0</v>
      </c>
      <c r="N189" s="1">
        <f t="shared" si="19"/>
        <v>1</v>
      </c>
      <c r="O189" s="1">
        <f t="shared" si="15"/>
        <v>0</v>
      </c>
      <c r="P189" s="1">
        <f t="shared" si="16"/>
        <v>1</v>
      </c>
      <c r="Q189" s="1" t="b">
        <f t="shared" si="17"/>
        <v>0</v>
      </c>
    </row>
    <row r="190" spans="1:17" x14ac:dyDescent="0.25">
      <c r="A190" s="1" t="s">
        <v>109</v>
      </c>
      <c r="B190" s="1">
        <v>5.4</v>
      </c>
      <c r="C190" s="1">
        <v>3.9744974999999982</v>
      </c>
      <c r="D190" s="1">
        <v>4</v>
      </c>
      <c r="H190" s="1" t="s">
        <v>66</v>
      </c>
      <c r="I190" s="1">
        <v>6.6</v>
      </c>
      <c r="J190" s="1">
        <v>3</v>
      </c>
      <c r="K190" s="1">
        <v>2</v>
      </c>
      <c r="L190" s="1">
        <f t="shared" si="18"/>
        <v>0</v>
      </c>
      <c r="M190" s="1">
        <f t="shared" si="14"/>
        <v>0</v>
      </c>
      <c r="N190" s="1">
        <f t="shared" si="19"/>
        <v>1</v>
      </c>
      <c r="O190" s="1">
        <f t="shared" si="15"/>
        <v>0</v>
      </c>
      <c r="P190" s="1">
        <f t="shared" si="16"/>
        <v>1</v>
      </c>
      <c r="Q190" s="1" t="b">
        <f t="shared" si="17"/>
        <v>0</v>
      </c>
    </row>
    <row r="191" spans="1:17" x14ac:dyDescent="0.25">
      <c r="A191" s="1" t="s">
        <v>113</v>
      </c>
      <c r="B191" s="1">
        <v>4.5999999999999996</v>
      </c>
      <c r="C191" s="1">
        <v>3.0332489999999996</v>
      </c>
      <c r="D191" s="1">
        <v>4</v>
      </c>
      <c r="H191" s="1" t="s">
        <v>67</v>
      </c>
      <c r="I191" s="1">
        <v>5.4</v>
      </c>
      <c r="J191" s="1">
        <v>5</v>
      </c>
      <c r="K191" s="1">
        <v>2</v>
      </c>
      <c r="L191" s="1">
        <f t="shared" si="18"/>
        <v>0</v>
      </c>
      <c r="M191" s="1">
        <f t="shared" si="14"/>
        <v>0</v>
      </c>
      <c r="N191" s="1">
        <f t="shared" si="19"/>
        <v>1</v>
      </c>
      <c r="O191" s="1">
        <f t="shared" si="15"/>
        <v>0</v>
      </c>
      <c r="P191" s="1">
        <f t="shared" si="16"/>
        <v>1</v>
      </c>
      <c r="Q191" s="1" t="b">
        <f t="shared" si="17"/>
        <v>0</v>
      </c>
    </row>
    <row r="192" spans="1:17" x14ac:dyDescent="0.25">
      <c r="A192" s="1" t="s">
        <v>90</v>
      </c>
      <c r="B192" s="1">
        <v>7.2</v>
      </c>
      <c r="C192" s="1">
        <v>1.7927262000000004</v>
      </c>
      <c r="D192" s="1">
        <v>4</v>
      </c>
      <c r="H192" s="1" t="s">
        <v>68</v>
      </c>
      <c r="I192" s="1">
        <v>6.7</v>
      </c>
      <c r="J192" s="1">
        <v>4</v>
      </c>
      <c r="K192" s="1">
        <v>2</v>
      </c>
      <c r="L192" s="1">
        <f t="shared" si="18"/>
        <v>0</v>
      </c>
      <c r="M192" s="1">
        <f t="shared" si="14"/>
        <v>0</v>
      </c>
      <c r="N192" s="1">
        <f t="shared" si="19"/>
        <v>1</v>
      </c>
      <c r="O192" s="1">
        <f t="shared" si="15"/>
        <v>0</v>
      </c>
      <c r="P192" s="1">
        <f t="shared" si="16"/>
        <v>1</v>
      </c>
      <c r="Q192" s="1" t="b">
        <f t="shared" si="17"/>
        <v>0</v>
      </c>
    </row>
    <row r="193" spans="1:17" x14ac:dyDescent="0.25">
      <c r="A193" s="1" t="s">
        <v>59</v>
      </c>
      <c r="B193" s="1">
        <v>6.7</v>
      </c>
      <c r="C193" s="1">
        <v>5.932084800000001</v>
      </c>
      <c r="D193" s="1">
        <v>2</v>
      </c>
      <c r="H193" s="1" t="s">
        <v>104</v>
      </c>
      <c r="I193" s="1">
        <v>6</v>
      </c>
      <c r="J193" s="1">
        <v>4</v>
      </c>
      <c r="K193" s="1">
        <v>2</v>
      </c>
      <c r="L193" s="1">
        <f t="shared" si="18"/>
        <v>0</v>
      </c>
      <c r="M193" s="1">
        <f t="shared" si="14"/>
        <v>0</v>
      </c>
      <c r="N193" s="1">
        <f t="shared" si="19"/>
        <v>1</v>
      </c>
      <c r="O193" s="1">
        <f t="shared" si="15"/>
        <v>0</v>
      </c>
      <c r="P193" s="1">
        <f t="shared" si="16"/>
        <v>1</v>
      </c>
      <c r="Q193" s="1" t="b">
        <f t="shared" si="17"/>
        <v>0</v>
      </c>
    </row>
    <row r="194" spans="1:17" x14ac:dyDescent="0.25">
      <c r="A194" s="1" t="s">
        <v>66</v>
      </c>
      <c r="B194" s="1">
        <v>6.6</v>
      </c>
      <c r="C194" s="1">
        <v>2.8792149999999972</v>
      </c>
      <c r="D194" s="1">
        <v>2</v>
      </c>
      <c r="H194" s="1" t="s">
        <v>105</v>
      </c>
      <c r="I194" s="1">
        <v>12.5</v>
      </c>
      <c r="J194" s="1">
        <v>6</v>
      </c>
      <c r="K194" s="1">
        <v>2</v>
      </c>
      <c r="L194" s="1">
        <f t="shared" si="18"/>
        <v>0</v>
      </c>
      <c r="M194" s="1">
        <f t="shared" ref="M194:M257" si="20">IF(AND((K194&lt;J194),(K194&gt;2),(J194&lt;10)),1,0)</f>
        <v>0</v>
      </c>
      <c r="N194" s="1">
        <f t="shared" si="19"/>
        <v>1</v>
      </c>
      <c r="O194" s="1">
        <f t="shared" ref="O194:O257" si="21">IF(K194&gt;=10,1,0)</f>
        <v>0</v>
      </c>
      <c r="P194" s="1">
        <f t="shared" ref="P194:P257" si="22">SUM(L194:O194)</f>
        <v>1</v>
      </c>
      <c r="Q194" s="1" t="b">
        <f t="shared" ref="Q194:Q257" si="23">EXACT(J194,K194)</f>
        <v>0</v>
      </c>
    </row>
    <row r="195" spans="1:17" x14ac:dyDescent="0.25">
      <c r="A195" s="1" t="s">
        <v>67</v>
      </c>
      <c r="B195" s="1">
        <v>5.4</v>
      </c>
      <c r="C195" s="1">
        <v>5.196658000000002</v>
      </c>
      <c r="D195" s="1">
        <v>2</v>
      </c>
      <c r="H195" s="1" t="s">
        <v>70</v>
      </c>
      <c r="I195" s="1">
        <v>6.2</v>
      </c>
      <c r="J195" s="1">
        <v>4</v>
      </c>
      <c r="K195" s="1">
        <v>2</v>
      </c>
      <c r="L195" s="1">
        <f t="shared" si="18"/>
        <v>0</v>
      </c>
      <c r="M195" s="1">
        <f t="shared" si="20"/>
        <v>0</v>
      </c>
      <c r="N195" s="1">
        <f t="shared" si="19"/>
        <v>1</v>
      </c>
      <c r="O195" s="1">
        <f t="shared" si="21"/>
        <v>0</v>
      </c>
      <c r="P195" s="1">
        <f t="shared" si="22"/>
        <v>1</v>
      </c>
      <c r="Q195" s="1" t="b">
        <f t="shared" si="23"/>
        <v>0</v>
      </c>
    </row>
    <row r="196" spans="1:17" x14ac:dyDescent="0.25">
      <c r="A196" s="1" t="s">
        <v>68</v>
      </c>
      <c r="B196" s="1">
        <v>6.7</v>
      </c>
      <c r="C196" s="1">
        <v>4.4429742999999977</v>
      </c>
      <c r="D196" s="1">
        <v>2</v>
      </c>
      <c r="H196" s="1" t="s">
        <v>73</v>
      </c>
      <c r="I196" s="1">
        <v>6.5</v>
      </c>
      <c r="J196" s="1">
        <v>5</v>
      </c>
      <c r="K196" s="1">
        <v>2</v>
      </c>
      <c r="L196" s="1">
        <f t="shared" si="18"/>
        <v>0</v>
      </c>
      <c r="M196" s="1">
        <f t="shared" si="20"/>
        <v>0</v>
      </c>
      <c r="N196" s="1">
        <f t="shared" si="19"/>
        <v>1</v>
      </c>
      <c r="O196" s="1">
        <f t="shared" si="21"/>
        <v>0</v>
      </c>
      <c r="P196" s="1">
        <f t="shared" si="22"/>
        <v>1</v>
      </c>
      <c r="Q196" s="1" t="b">
        <f t="shared" si="23"/>
        <v>0</v>
      </c>
    </row>
    <row r="197" spans="1:17" x14ac:dyDescent="0.25">
      <c r="A197" s="1" t="s">
        <v>72</v>
      </c>
      <c r="B197" s="1">
        <v>5.8</v>
      </c>
      <c r="C197" s="1">
        <v>5.0774379000000041</v>
      </c>
      <c r="D197" s="1">
        <v>2</v>
      </c>
      <c r="H197" s="1" t="s">
        <v>76</v>
      </c>
      <c r="I197" s="1">
        <v>11.5</v>
      </c>
      <c r="J197" s="1">
        <v>5</v>
      </c>
      <c r="K197" s="1">
        <v>2</v>
      </c>
      <c r="L197" s="1">
        <f t="shared" si="18"/>
        <v>0</v>
      </c>
      <c r="M197" s="1">
        <f t="shared" si="20"/>
        <v>0</v>
      </c>
      <c r="N197" s="1">
        <f t="shared" si="19"/>
        <v>1</v>
      </c>
      <c r="O197" s="1">
        <f t="shared" si="21"/>
        <v>0</v>
      </c>
      <c r="P197" s="1">
        <f t="shared" si="22"/>
        <v>1</v>
      </c>
      <c r="Q197" s="1" t="b">
        <f t="shared" si="23"/>
        <v>0</v>
      </c>
    </row>
    <row r="198" spans="1:17" x14ac:dyDescent="0.25">
      <c r="A198" s="1" t="s">
        <v>77</v>
      </c>
      <c r="B198" s="1">
        <v>8.4</v>
      </c>
      <c r="C198" s="1">
        <v>3.9927895999999987</v>
      </c>
      <c r="D198" s="1">
        <v>2</v>
      </c>
      <c r="H198" s="1" t="s">
        <v>106</v>
      </c>
      <c r="I198" s="1">
        <v>5.4</v>
      </c>
      <c r="J198" s="1">
        <v>5</v>
      </c>
      <c r="K198" s="1">
        <v>2</v>
      </c>
      <c r="L198" s="1">
        <f t="shared" si="18"/>
        <v>0</v>
      </c>
      <c r="M198" s="1">
        <f t="shared" si="20"/>
        <v>0</v>
      </c>
      <c r="N198" s="1">
        <f t="shared" si="19"/>
        <v>1</v>
      </c>
      <c r="O198" s="1">
        <f t="shared" si="21"/>
        <v>0</v>
      </c>
      <c r="P198" s="1">
        <f t="shared" si="22"/>
        <v>1</v>
      </c>
      <c r="Q198" s="1" t="b">
        <f t="shared" si="23"/>
        <v>0</v>
      </c>
    </row>
    <row r="199" spans="1:17" x14ac:dyDescent="0.25">
      <c r="A199" s="1" t="s">
        <v>79</v>
      </c>
      <c r="B199" s="1">
        <v>12.3</v>
      </c>
      <c r="C199" s="1">
        <v>4.8702117999999999</v>
      </c>
      <c r="D199" s="1">
        <v>2</v>
      </c>
      <c r="H199" s="1" t="s">
        <v>89</v>
      </c>
      <c r="I199" s="1">
        <v>6.2</v>
      </c>
      <c r="J199" s="1">
        <v>3</v>
      </c>
      <c r="K199" s="1">
        <v>2</v>
      </c>
      <c r="L199" s="1">
        <f t="shared" si="18"/>
        <v>0</v>
      </c>
      <c r="M199" s="1">
        <f t="shared" si="20"/>
        <v>0</v>
      </c>
      <c r="N199" s="1">
        <f t="shared" si="19"/>
        <v>1</v>
      </c>
      <c r="O199" s="1">
        <f t="shared" si="21"/>
        <v>0</v>
      </c>
      <c r="P199" s="1">
        <f t="shared" si="22"/>
        <v>1</v>
      </c>
      <c r="Q199" s="1" t="b">
        <f t="shared" si="23"/>
        <v>0</v>
      </c>
    </row>
    <row r="200" spans="1:17" x14ac:dyDescent="0.25">
      <c r="A200" s="1" t="s">
        <v>83</v>
      </c>
      <c r="B200" s="1">
        <v>7.7</v>
      </c>
      <c r="C200" s="1">
        <v>5.8451634000000006</v>
      </c>
      <c r="D200" s="1">
        <v>2</v>
      </c>
      <c r="H200" s="1" t="s">
        <v>69</v>
      </c>
      <c r="I200" s="1">
        <v>5.2</v>
      </c>
      <c r="J200" s="1">
        <v>3</v>
      </c>
      <c r="K200" s="1">
        <v>1</v>
      </c>
      <c r="L200" s="1">
        <f t="shared" si="18"/>
        <v>0</v>
      </c>
      <c r="M200" s="1">
        <f t="shared" si="20"/>
        <v>0</v>
      </c>
      <c r="N200" s="1">
        <f t="shared" si="19"/>
        <v>1</v>
      </c>
      <c r="O200" s="1">
        <f t="shared" si="21"/>
        <v>0</v>
      </c>
      <c r="P200" s="1">
        <f t="shared" si="22"/>
        <v>1</v>
      </c>
      <c r="Q200" s="1" t="b">
        <f t="shared" si="23"/>
        <v>0</v>
      </c>
    </row>
    <row r="201" spans="1:17" x14ac:dyDescent="0.25">
      <c r="A201" s="1" t="s">
        <v>84</v>
      </c>
      <c r="B201" s="1">
        <v>6.9</v>
      </c>
      <c r="C201" s="1">
        <v>4.0346477000000016</v>
      </c>
      <c r="D201" s="1">
        <v>2</v>
      </c>
      <c r="H201" s="1" t="s">
        <v>72</v>
      </c>
      <c r="I201" s="1">
        <v>5.8</v>
      </c>
      <c r="J201" s="1">
        <v>4</v>
      </c>
      <c r="K201" s="1">
        <v>1</v>
      </c>
      <c r="L201" s="1">
        <f t="shared" si="18"/>
        <v>0</v>
      </c>
      <c r="M201" s="1">
        <f t="shared" si="20"/>
        <v>0</v>
      </c>
      <c r="N201" s="1">
        <f t="shared" si="19"/>
        <v>1</v>
      </c>
      <c r="O201" s="1">
        <f t="shared" si="21"/>
        <v>0</v>
      </c>
      <c r="P201" s="1">
        <f t="shared" si="22"/>
        <v>1</v>
      </c>
      <c r="Q201" s="1" t="b">
        <f t="shared" si="23"/>
        <v>0</v>
      </c>
    </row>
    <row r="202" spans="1:17" x14ac:dyDescent="0.25">
      <c r="A202" s="1" t="s">
        <v>87</v>
      </c>
      <c r="B202" s="1">
        <v>8.6999999999999993</v>
      </c>
      <c r="C202" s="1">
        <v>6.4797025000000019</v>
      </c>
      <c r="D202" s="1">
        <v>2</v>
      </c>
      <c r="H202" s="1" t="s">
        <v>109</v>
      </c>
      <c r="I202" s="1">
        <v>5.4</v>
      </c>
      <c r="J202" s="1">
        <v>5</v>
      </c>
      <c r="K202" s="1">
        <v>1</v>
      </c>
      <c r="L202" s="1">
        <f t="shared" si="18"/>
        <v>0</v>
      </c>
      <c r="M202" s="1">
        <f t="shared" si="20"/>
        <v>0</v>
      </c>
      <c r="N202" s="1">
        <f t="shared" si="19"/>
        <v>1</v>
      </c>
      <c r="O202" s="1">
        <f t="shared" si="21"/>
        <v>0</v>
      </c>
      <c r="P202" s="1">
        <f t="shared" si="22"/>
        <v>1</v>
      </c>
      <c r="Q202" s="1" t="b">
        <f t="shared" si="23"/>
        <v>0</v>
      </c>
    </row>
    <row r="203" spans="1:17" x14ac:dyDescent="0.25">
      <c r="A203" s="1" t="s">
        <v>107</v>
      </c>
      <c r="B203" s="1">
        <v>6.5</v>
      </c>
      <c r="C203" s="1">
        <v>4.3566024000000017</v>
      </c>
      <c r="D203" s="1">
        <v>2</v>
      </c>
      <c r="H203" s="1" t="s">
        <v>80</v>
      </c>
      <c r="I203" s="1">
        <v>5.8</v>
      </c>
      <c r="J203" s="1">
        <v>2</v>
      </c>
      <c r="K203" s="1">
        <v>1</v>
      </c>
      <c r="L203" s="1">
        <f t="shared" si="18"/>
        <v>0</v>
      </c>
      <c r="M203" s="1">
        <f t="shared" si="20"/>
        <v>0</v>
      </c>
      <c r="N203" s="1">
        <f t="shared" si="19"/>
        <v>1</v>
      </c>
      <c r="O203" s="1">
        <f t="shared" si="21"/>
        <v>0</v>
      </c>
      <c r="P203" s="1">
        <f t="shared" si="22"/>
        <v>1</v>
      </c>
      <c r="Q203" s="1" t="b">
        <f t="shared" si="23"/>
        <v>0</v>
      </c>
    </row>
    <row r="204" spans="1:17" x14ac:dyDescent="0.25">
      <c r="A204" s="1" t="s">
        <v>63</v>
      </c>
      <c r="B204" s="1">
        <v>7.7</v>
      </c>
      <c r="C204" s="1">
        <v>4.5424893999999956</v>
      </c>
      <c r="D204" s="1">
        <v>1</v>
      </c>
      <c r="H204" s="1" t="s">
        <v>81</v>
      </c>
      <c r="I204" s="1">
        <v>7.4</v>
      </c>
      <c r="J204" s="1">
        <v>4</v>
      </c>
      <c r="K204" s="1">
        <v>1</v>
      </c>
      <c r="L204" s="1">
        <f t="shared" si="18"/>
        <v>0</v>
      </c>
      <c r="M204" s="1">
        <f t="shared" si="20"/>
        <v>0</v>
      </c>
      <c r="N204" s="1">
        <f t="shared" si="19"/>
        <v>1</v>
      </c>
      <c r="O204" s="1">
        <f t="shared" si="21"/>
        <v>0</v>
      </c>
      <c r="P204" s="1">
        <f t="shared" si="22"/>
        <v>1</v>
      </c>
      <c r="Q204" s="1" t="b">
        <f t="shared" si="23"/>
        <v>0</v>
      </c>
    </row>
    <row r="205" spans="1:17" x14ac:dyDescent="0.25">
      <c r="A205" s="1" t="s">
        <v>64</v>
      </c>
      <c r="B205" s="1">
        <v>5.2</v>
      </c>
      <c r="C205" s="1">
        <v>5.7849996999999984</v>
      </c>
      <c r="D205" s="1">
        <v>1</v>
      </c>
      <c r="H205" s="1" t="s">
        <v>85</v>
      </c>
      <c r="I205" s="1">
        <v>4.9000000000000004</v>
      </c>
      <c r="J205" s="1">
        <v>5</v>
      </c>
      <c r="K205" s="1">
        <v>1</v>
      </c>
      <c r="L205" s="1">
        <f t="shared" si="18"/>
        <v>0</v>
      </c>
      <c r="M205" s="1">
        <f t="shared" si="20"/>
        <v>0</v>
      </c>
      <c r="N205" s="1">
        <f t="shared" si="19"/>
        <v>1</v>
      </c>
      <c r="O205" s="1">
        <f t="shared" si="21"/>
        <v>0</v>
      </c>
      <c r="P205" s="1">
        <f t="shared" si="22"/>
        <v>1</v>
      </c>
      <c r="Q205" s="1" t="b">
        <f t="shared" si="23"/>
        <v>0</v>
      </c>
    </row>
    <row r="206" spans="1:17" x14ac:dyDescent="0.25">
      <c r="A206" s="1" t="s">
        <v>65</v>
      </c>
      <c r="B206" s="1">
        <v>10.3</v>
      </c>
      <c r="C206" s="1">
        <v>4.575518299999997</v>
      </c>
      <c r="D206" s="1">
        <v>1</v>
      </c>
      <c r="H206" s="1" t="s">
        <v>88</v>
      </c>
      <c r="I206" s="1">
        <v>5.6</v>
      </c>
      <c r="J206" s="1">
        <v>6</v>
      </c>
      <c r="K206" s="1">
        <v>1</v>
      </c>
      <c r="L206" s="1">
        <f t="shared" si="18"/>
        <v>0</v>
      </c>
      <c r="M206" s="1">
        <f t="shared" si="20"/>
        <v>0</v>
      </c>
      <c r="N206" s="1">
        <f t="shared" si="19"/>
        <v>1</v>
      </c>
      <c r="O206" s="1">
        <f t="shared" si="21"/>
        <v>0</v>
      </c>
      <c r="P206" s="1">
        <f t="shared" si="22"/>
        <v>1</v>
      </c>
      <c r="Q206" s="1" t="b">
        <f t="shared" si="23"/>
        <v>0</v>
      </c>
    </row>
    <row r="207" spans="1:17" x14ac:dyDescent="0.25">
      <c r="A207" s="1" t="s">
        <v>104</v>
      </c>
      <c r="B207" s="1">
        <v>6</v>
      </c>
      <c r="C207" s="1">
        <v>3.4130207000000001</v>
      </c>
      <c r="D207" s="1">
        <v>1</v>
      </c>
      <c r="H207" s="1" t="s">
        <v>97</v>
      </c>
      <c r="I207" s="1">
        <v>5.2</v>
      </c>
      <c r="J207" s="1">
        <v>4</v>
      </c>
      <c r="K207" s="1">
        <v>1</v>
      </c>
      <c r="L207" s="1">
        <f t="shared" si="18"/>
        <v>0</v>
      </c>
      <c r="M207" s="1">
        <f t="shared" si="20"/>
        <v>0</v>
      </c>
      <c r="N207" s="1">
        <f t="shared" si="19"/>
        <v>1</v>
      </c>
      <c r="O207" s="1">
        <f t="shared" si="21"/>
        <v>0</v>
      </c>
      <c r="P207" s="1">
        <f t="shared" si="22"/>
        <v>1</v>
      </c>
      <c r="Q207" s="1" t="b">
        <f t="shared" si="23"/>
        <v>0</v>
      </c>
    </row>
    <row r="208" spans="1:17" x14ac:dyDescent="0.25">
      <c r="A208" s="1" t="s">
        <v>105</v>
      </c>
      <c r="B208" s="1">
        <v>12.5</v>
      </c>
      <c r="C208" s="1">
        <v>5.2013505999999996</v>
      </c>
      <c r="D208" s="1">
        <v>1</v>
      </c>
      <c r="H208" s="1" t="s">
        <v>101</v>
      </c>
      <c r="I208" s="1">
        <v>7.9</v>
      </c>
      <c r="J208" s="1">
        <v>3</v>
      </c>
      <c r="K208" s="1">
        <v>1</v>
      </c>
      <c r="L208" s="1">
        <f t="shared" si="18"/>
        <v>0</v>
      </c>
      <c r="M208" s="1">
        <f t="shared" si="20"/>
        <v>0</v>
      </c>
      <c r="N208" s="1">
        <f t="shared" si="19"/>
        <v>1</v>
      </c>
      <c r="O208" s="1">
        <f t="shared" si="21"/>
        <v>0</v>
      </c>
      <c r="P208" s="1">
        <f t="shared" si="22"/>
        <v>1</v>
      </c>
      <c r="Q208" s="1" t="b">
        <f t="shared" si="23"/>
        <v>0</v>
      </c>
    </row>
    <row r="209" spans="1:17" x14ac:dyDescent="0.25">
      <c r="A209" s="1" t="s">
        <v>73</v>
      </c>
      <c r="B209" s="1">
        <v>6.5</v>
      </c>
      <c r="C209" s="1">
        <v>3.1969429000000016</v>
      </c>
      <c r="D209" s="1">
        <v>1</v>
      </c>
      <c r="H209" s="1" t="s">
        <v>78</v>
      </c>
      <c r="I209" s="1">
        <v>5.9</v>
      </c>
      <c r="J209" s="1">
        <v>4</v>
      </c>
      <c r="K209" s="1">
        <v>16</v>
      </c>
      <c r="L209" s="1">
        <f t="shared" si="18"/>
        <v>0</v>
      </c>
      <c r="M209" s="1">
        <f t="shared" si="20"/>
        <v>0</v>
      </c>
      <c r="N209" s="1">
        <f t="shared" si="19"/>
        <v>0</v>
      </c>
      <c r="O209" s="1">
        <f t="shared" si="21"/>
        <v>1</v>
      </c>
      <c r="P209" s="1">
        <f t="shared" si="22"/>
        <v>1</v>
      </c>
      <c r="Q209" s="1" t="b">
        <f t="shared" si="23"/>
        <v>0</v>
      </c>
    </row>
    <row r="210" spans="1:17" x14ac:dyDescent="0.25">
      <c r="A210" s="1" t="s">
        <v>86</v>
      </c>
      <c r="B210" s="1">
        <v>5.3</v>
      </c>
      <c r="C210" s="1">
        <v>6.5893030999999995</v>
      </c>
      <c r="D210" s="1">
        <v>1</v>
      </c>
      <c r="H210" s="1" t="s">
        <v>89</v>
      </c>
      <c r="I210" s="1">
        <v>6.2</v>
      </c>
      <c r="J210" s="1">
        <v>2</v>
      </c>
      <c r="K210" s="1">
        <v>12</v>
      </c>
      <c r="L210" s="1">
        <f t="shared" si="18"/>
        <v>0</v>
      </c>
      <c r="M210" s="1">
        <f t="shared" si="20"/>
        <v>0</v>
      </c>
      <c r="N210" s="1">
        <f t="shared" si="19"/>
        <v>0</v>
      </c>
      <c r="O210" s="1">
        <f t="shared" si="21"/>
        <v>1</v>
      </c>
      <c r="P210" s="1">
        <f t="shared" si="22"/>
        <v>1</v>
      </c>
      <c r="Q210" s="1" t="b">
        <f t="shared" si="23"/>
        <v>0</v>
      </c>
    </row>
    <row r="211" spans="1:17" x14ac:dyDescent="0.25">
      <c r="A211" s="1" t="s">
        <v>93</v>
      </c>
      <c r="B211" s="1">
        <v>8.4</v>
      </c>
      <c r="C211" s="1">
        <v>3.886955700000001</v>
      </c>
      <c r="D211" s="1">
        <v>1</v>
      </c>
      <c r="H211" s="1" t="s">
        <v>70</v>
      </c>
      <c r="I211" s="1">
        <v>6.2</v>
      </c>
      <c r="J211" s="1">
        <v>3</v>
      </c>
      <c r="K211" s="1">
        <v>8</v>
      </c>
      <c r="L211" s="1">
        <f t="shared" si="18"/>
        <v>1</v>
      </c>
      <c r="M211" s="1">
        <f t="shared" si="20"/>
        <v>0</v>
      </c>
      <c r="N211" s="1">
        <f t="shared" si="19"/>
        <v>0</v>
      </c>
      <c r="O211" s="1">
        <f t="shared" si="21"/>
        <v>0</v>
      </c>
      <c r="P211" s="1">
        <f t="shared" si="22"/>
        <v>1</v>
      </c>
      <c r="Q211" s="1" t="b">
        <f t="shared" si="23"/>
        <v>0</v>
      </c>
    </row>
    <row r="212" spans="1:17" x14ac:dyDescent="0.25">
      <c r="A212" s="1" t="s">
        <v>102</v>
      </c>
      <c r="B212" s="1">
        <v>6.8</v>
      </c>
      <c r="C212" s="1">
        <v>5.5981322000000002</v>
      </c>
      <c r="D212" s="1">
        <v>1</v>
      </c>
      <c r="H212" s="1" t="s">
        <v>106</v>
      </c>
      <c r="I212" s="1">
        <v>5.4</v>
      </c>
      <c r="J212" s="1">
        <v>4</v>
      </c>
      <c r="K212" s="1">
        <v>8</v>
      </c>
      <c r="L212" s="1">
        <f t="shared" si="18"/>
        <v>1</v>
      </c>
      <c r="M212" s="1">
        <f t="shared" si="20"/>
        <v>0</v>
      </c>
      <c r="N212" s="1">
        <f t="shared" si="19"/>
        <v>0</v>
      </c>
      <c r="O212" s="1">
        <f t="shared" si="21"/>
        <v>0</v>
      </c>
      <c r="P212" s="1">
        <f t="shared" si="22"/>
        <v>1</v>
      </c>
      <c r="Q212" s="1" t="b">
        <f t="shared" si="23"/>
        <v>0</v>
      </c>
    </row>
    <row r="213" spans="1:17" x14ac:dyDescent="0.25">
      <c r="A213" s="1" t="s">
        <v>103</v>
      </c>
      <c r="B213" s="1">
        <v>5.7</v>
      </c>
      <c r="C213" s="1">
        <v>6.960650699999996</v>
      </c>
      <c r="D213" s="1">
        <v>1</v>
      </c>
      <c r="H213" s="1" t="s">
        <v>95</v>
      </c>
      <c r="I213" s="1">
        <v>5.2</v>
      </c>
      <c r="J213" s="1">
        <v>5</v>
      </c>
      <c r="K213" s="1">
        <v>8</v>
      </c>
      <c r="L213" s="1">
        <f t="shared" si="18"/>
        <v>1</v>
      </c>
      <c r="M213" s="1">
        <f t="shared" si="20"/>
        <v>0</v>
      </c>
      <c r="N213" s="1">
        <f t="shared" si="19"/>
        <v>0</v>
      </c>
      <c r="O213" s="1">
        <f t="shared" si="21"/>
        <v>0</v>
      </c>
      <c r="P213" s="1">
        <f t="shared" si="22"/>
        <v>1</v>
      </c>
      <c r="Q213" s="1" t="b">
        <f t="shared" si="23"/>
        <v>0</v>
      </c>
    </row>
    <row r="214" spans="1:17" x14ac:dyDescent="0.25">
      <c r="A214" s="1" t="s">
        <v>69</v>
      </c>
      <c r="B214" s="1">
        <v>5.2</v>
      </c>
      <c r="C214" s="1">
        <v>4.7049241000000013</v>
      </c>
      <c r="D214" s="1">
        <v>0</v>
      </c>
      <c r="H214" s="1" t="s">
        <v>101</v>
      </c>
      <c r="I214" s="1">
        <v>7.9</v>
      </c>
      <c r="J214" s="1">
        <v>3</v>
      </c>
      <c r="K214" s="1">
        <v>7</v>
      </c>
      <c r="L214" s="1">
        <f t="shared" si="18"/>
        <v>1</v>
      </c>
      <c r="M214" s="1">
        <f t="shared" si="20"/>
        <v>0</v>
      </c>
      <c r="N214" s="1">
        <f t="shared" si="19"/>
        <v>0</v>
      </c>
      <c r="O214" s="1">
        <f t="shared" si="21"/>
        <v>0</v>
      </c>
      <c r="P214" s="1">
        <f t="shared" si="22"/>
        <v>1</v>
      </c>
      <c r="Q214" s="1" t="b">
        <f t="shared" si="23"/>
        <v>0</v>
      </c>
    </row>
    <row r="215" spans="1:17" x14ac:dyDescent="0.25">
      <c r="A215" s="1" t="s">
        <v>80</v>
      </c>
      <c r="B215" s="1">
        <v>5.8</v>
      </c>
      <c r="C215" s="1">
        <v>2.4821058000000007</v>
      </c>
      <c r="D215" s="1">
        <v>0</v>
      </c>
      <c r="H215" s="1" t="s">
        <v>100</v>
      </c>
      <c r="I215" s="1">
        <v>9.6</v>
      </c>
      <c r="J215" s="1">
        <v>4</v>
      </c>
      <c r="K215" s="1">
        <v>6</v>
      </c>
      <c r="L215" s="1">
        <f t="shared" ref="L215:L278" si="24">IF(AND((10&gt;K215),(K215&gt;=J215),(J215&gt;=2)),1,0)</f>
        <v>1</v>
      </c>
      <c r="M215" s="1">
        <f t="shared" si="20"/>
        <v>0</v>
      </c>
      <c r="N215" s="1">
        <f t="shared" si="19"/>
        <v>0</v>
      </c>
      <c r="O215" s="1">
        <f t="shared" si="21"/>
        <v>0</v>
      </c>
      <c r="P215" s="1">
        <f t="shared" si="22"/>
        <v>1</v>
      </c>
      <c r="Q215" s="1" t="b">
        <f t="shared" si="23"/>
        <v>0</v>
      </c>
    </row>
    <row r="216" spans="1:17" x14ac:dyDescent="0.25">
      <c r="A216" s="1" t="s">
        <v>105</v>
      </c>
      <c r="B216" s="1">
        <v>12.5</v>
      </c>
      <c r="C216" s="1">
        <v>3.8586202999999974</v>
      </c>
      <c r="D216" s="1">
        <v>12</v>
      </c>
      <c r="H216" s="1" t="s">
        <v>81</v>
      </c>
      <c r="I216" s="1">
        <v>7.4</v>
      </c>
      <c r="J216" s="1">
        <v>4</v>
      </c>
      <c r="K216" s="1">
        <v>5</v>
      </c>
      <c r="L216" s="1">
        <f t="shared" si="24"/>
        <v>1</v>
      </c>
      <c r="M216" s="1">
        <f t="shared" si="20"/>
        <v>0</v>
      </c>
      <c r="N216" s="1">
        <f t="shared" ref="N216:N279" si="25">IF(K216&lt;=2,1,0)</f>
        <v>0</v>
      </c>
      <c r="O216" s="1">
        <f t="shared" si="21"/>
        <v>0</v>
      </c>
      <c r="P216" s="1">
        <f t="shared" si="22"/>
        <v>1</v>
      </c>
      <c r="Q216" s="1" t="b">
        <f t="shared" si="23"/>
        <v>0</v>
      </c>
    </row>
    <row r="217" spans="1:17" x14ac:dyDescent="0.25">
      <c r="A217" s="1" t="s">
        <v>81</v>
      </c>
      <c r="B217" s="1">
        <v>7.4</v>
      </c>
      <c r="C217" s="1">
        <v>4.4296442999999996</v>
      </c>
      <c r="D217" s="1">
        <v>9</v>
      </c>
      <c r="H217" s="1" t="s">
        <v>113</v>
      </c>
      <c r="I217" s="1">
        <v>4.5999999999999996</v>
      </c>
      <c r="J217" s="1">
        <v>3</v>
      </c>
      <c r="K217" s="1">
        <v>4</v>
      </c>
      <c r="L217" s="1">
        <f t="shared" si="24"/>
        <v>1</v>
      </c>
      <c r="M217" s="1">
        <f t="shared" si="20"/>
        <v>0</v>
      </c>
      <c r="N217" s="1">
        <f t="shared" si="25"/>
        <v>0</v>
      </c>
      <c r="O217" s="1">
        <f t="shared" si="21"/>
        <v>0</v>
      </c>
      <c r="P217" s="1">
        <f t="shared" si="22"/>
        <v>1</v>
      </c>
      <c r="Q217" s="1" t="b">
        <f t="shared" si="23"/>
        <v>0</v>
      </c>
    </row>
    <row r="218" spans="1:17" x14ac:dyDescent="0.25">
      <c r="A218" s="1" t="s">
        <v>93</v>
      </c>
      <c r="B218" s="1">
        <v>8.4</v>
      </c>
      <c r="C218" s="1">
        <v>5.0610383999999993</v>
      </c>
      <c r="D218" s="1">
        <v>8</v>
      </c>
      <c r="H218" s="1" t="s">
        <v>90</v>
      </c>
      <c r="I218" s="1">
        <v>7.2</v>
      </c>
      <c r="J218" s="1">
        <v>2</v>
      </c>
      <c r="K218" s="1">
        <v>4</v>
      </c>
      <c r="L218" s="1">
        <f t="shared" si="24"/>
        <v>1</v>
      </c>
      <c r="M218" s="1">
        <f t="shared" si="20"/>
        <v>0</v>
      </c>
      <c r="N218" s="1">
        <f t="shared" si="25"/>
        <v>0</v>
      </c>
      <c r="O218" s="1">
        <f t="shared" si="21"/>
        <v>0</v>
      </c>
      <c r="P218" s="1">
        <f t="shared" si="22"/>
        <v>1</v>
      </c>
      <c r="Q218" s="1" t="b">
        <f t="shared" si="23"/>
        <v>0</v>
      </c>
    </row>
    <row r="219" spans="1:17" x14ac:dyDescent="0.25">
      <c r="A219" s="1" t="s">
        <v>63</v>
      </c>
      <c r="B219" s="1">
        <v>7.7</v>
      </c>
      <c r="C219" s="1">
        <v>4.0292762000000009</v>
      </c>
      <c r="D219" s="1">
        <v>7</v>
      </c>
      <c r="H219" s="1" t="s">
        <v>59</v>
      </c>
      <c r="I219" s="1">
        <v>6.7</v>
      </c>
      <c r="J219" s="1">
        <v>6</v>
      </c>
      <c r="K219" s="1">
        <v>2</v>
      </c>
      <c r="L219" s="1">
        <f t="shared" si="24"/>
        <v>0</v>
      </c>
      <c r="M219" s="1">
        <f t="shared" si="20"/>
        <v>0</v>
      </c>
      <c r="N219" s="1">
        <f t="shared" si="25"/>
        <v>1</v>
      </c>
      <c r="O219" s="1">
        <f t="shared" si="21"/>
        <v>0</v>
      </c>
      <c r="P219" s="1">
        <f t="shared" si="22"/>
        <v>1</v>
      </c>
      <c r="Q219" s="1" t="b">
        <f t="shared" si="23"/>
        <v>0</v>
      </c>
    </row>
    <row r="220" spans="1:17" x14ac:dyDescent="0.25">
      <c r="A220" s="1" t="s">
        <v>102</v>
      </c>
      <c r="B220" s="1">
        <v>6.8</v>
      </c>
      <c r="C220" s="1">
        <v>2.4654171000000007</v>
      </c>
      <c r="D220" s="1">
        <v>7</v>
      </c>
      <c r="H220" s="1" t="s">
        <v>66</v>
      </c>
      <c r="I220" s="1">
        <v>6.6</v>
      </c>
      <c r="J220" s="1">
        <v>3</v>
      </c>
      <c r="K220" s="1">
        <v>2</v>
      </c>
      <c r="L220" s="1">
        <f t="shared" si="24"/>
        <v>0</v>
      </c>
      <c r="M220" s="1">
        <f t="shared" si="20"/>
        <v>0</v>
      </c>
      <c r="N220" s="1">
        <f t="shared" si="25"/>
        <v>1</v>
      </c>
      <c r="O220" s="1">
        <f t="shared" si="21"/>
        <v>0</v>
      </c>
      <c r="P220" s="1">
        <f t="shared" si="22"/>
        <v>1</v>
      </c>
      <c r="Q220" s="1" t="b">
        <f t="shared" si="23"/>
        <v>0</v>
      </c>
    </row>
    <row r="221" spans="1:17" x14ac:dyDescent="0.25">
      <c r="A221" s="1" t="s">
        <v>59</v>
      </c>
      <c r="B221" s="1">
        <v>6.7</v>
      </c>
      <c r="C221" s="1">
        <v>6.2358830999999997</v>
      </c>
      <c r="D221" s="1">
        <v>6</v>
      </c>
      <c r="H221" s="1" t="s">
        <v>67</v>
      </c>
      <c r="I221" s="1">
        <v>5.4</v>
      </c>
      <c r="J221" s="1">
        <v>5</v>
      </c>
      <c r="K221" s="1">
        <v>2</v>
      </c>
      <c r="L221" s="1">
        <f t="shared" si="24"/>
        <v>0</v>
      </c>
      <c r="M221" s="1">
        <f t="shared" si="20"/>
        <v>0</v>
      </c>
      <c r="N221" s="1">
        <f t="shared" si="25"/>
        <v>1</v>
      </c>
      <c r="O221" s="1">
        <f t="shared" si="21"/>
        <v>0</v>
      </c>
      <c r="P221" s="1">
        <f t="shared" si="22"/>
        <v>1</v>
      </c>
      <c r="Q221" s="1" t="b">
        <f t="shared" si="23"/>
        <v>0</v>
      </c>
    </row>
    <row r="222" spans="1:17" x14ac:dyDescent="0.25">
      <c r="A222" s="1" t="s">
        <v>70</v>
      </c>
      <c r="B222" s="1">
        <v>6.2</v>
      </c>
      <c r="C222" s="1">
        <v>2.4847612000000003</v>
      </c>
      <c r="D222" s="1">
        <v>6</v>
      </c>
      <c r="H222" s="1" t="s">
        <v>68</v>
      </c>
      <c r="I222" s="1">
        <v>6.7</v>
      </c>
      <c r="J222" s="1">
        <v>4</v>
      </c>
      <c r="K222" s="1">
        <v>2</v>
      </c>
      <c r="L222" s="1">
        <f t="shared" si="24"/>
        <v>0</v>
      </c>
      <c r="M222" s="1">
        <f t="shared" si="20"/>
        <v>0</v>
      </c>
      <c r="N222" s="1">
        <f t="shared" si="25"/>
        <v>1</v>
      </c>
      <c r="O222" s="1">
        <f t="shared" si="21"/>
        <v>0</v>
      </c>
      <c r="P222" s="1">
        <f t="shared" si="22"/>
        <v>1</v>
      </c>
      <c r="Q222" s="1" t="b">
        <f t="shared" si="23"/>
        <v>0</v>
      </c>
    </row>
    <row r="223" spans="1:17" x14ac:dyDescent="0.25">
      <c r="A223" s="1" t="s">
        <v>103</v>
      </c>
      <c r="B223" s="1">
        <v>5.7</v>
      </c>
      <c r="C223" s="1">
        <v>5.2837096999999993</v>
      </c>
      <c r="D223" s="1">
        <v>5</v>
      </c>
      <c r="H223" s="1" t="s">
        <v>72</v>
      </c>
      <c r="I223" s="1">
        <v>5.8</v>
      </c>
      <c r="J223" s="1">
        <v>5</v>
      </c>
      <c r="K223" s="1">
        <v>2</v>
      </c>
      <c r="L223" s="1">
        <f t="shared" si="24"/>
        <v>0</v>
      </c>
      <c r="M223" s="1">
        <f t="shared" si="20"/>
        <v>0</v>
      </c>
      <c r="N223" s="1">
        <f t="shared" si="25"/>
        <v>1</v>
      </c>
      <c r="O223" s="1">
        <f t="shared" si="21"/>
        <v>0</v>
      </c>
      <c r="P223" s="1">
        <f t="shared" si="22"/>
        <v>1</v>
      </c>
      <c r="Q223" s="1" t="b">
        <f t="shared" si="23"/>
        <v>0</v>
      </c>
    </row>
    <row r="224" spans="1:17" x14ac:dyDescent="0.25">
      <c r="A224" s="1" t="s">
        <v>60</v>
      </c>
      <c r="B224" s="1">
        <v>7.2</v>
      </c>
      <c r="C224" s="1">
        <v>5.2529088999999978</v>
      </c>
      <c r="D224" s="1">
        <v>2</v>
      </c>
      <c r="H224" s="1" t="s">
        <v>77</v>
      </c>
      <c r="I224" s="1">
        <v>8.4</v>
      </c>
      <c r="J224" s="1">
        <v>4</v>
      </c>
      <c r="K224" s="1">
        <v>2</v>
      </c>
      <c r="L224" s="1">
        <f t="shared" si="24"/>
        <v>0</v>
      </c>
      <c r="M224" s="1">
        <f t="shared" si="20"/>
        <v>0</v>
      </c>
      <c r="N224" s="1">
        <f t="shared" si="25"/>
        <v>1</v>
      </c>
      <c r="O224" s="1">
        <f t="shared" si="21"/>
        <v>0</v>
      </c>
      <c r="P224" s="1">
        <f t="shared" si="22"/>
        <v>1</v>
      </c>
      <c r="Q224" s="1" t="b">
        <f t="shared" si="23"/>
        <v>0</v>
      </c>
    </row>
    <row r="225" spans="1:17" x14ac:dyDescent="0.25">
      <c r="A225" s="1" t="s">
        <v>66</v>
      </c>
      <c r="B225" s="1">
        <v>6.6</v>
      </c>
      <c r="C225" s="1">
        <v>2.2804413999999991</v>
      </c>
      <c r="D225" s="1">
        <v>2</v>
      </c>
      <c r="H225" s="1" t="s">
        <v>79</v>
      </c>
      <c r="I225" s="1">
        <v>12.3</v>
      </c>
      <c r="J225" s="1">
        <v>5</v>
      </c>
      <c r="K225" s="1">
        <v>2</v>
      </c>
      <c r="L225" s="1">
        <f t="shared" si="24"/>
        <v>0</v>
      </c>
      <c r="M225" s="1">
        <f t="shared" si="20"/>
        <v>0</v>
      </c>
      <c r="N225" s="1">
        <f t="shared" si="25"/>
        <v>1</v>
      </c>
      <c r="O225" s="1">
        <f t="shared" si="21"/>
        <v>0</v>
      </c>
      <c r="P225" s="1">
        <f t="shared" si="22"/>
        <v>1</v>
      </c>
      <c r="Q225" s="1" t="b">
        <f t="shared" si="23"/>
        <v>0</v>
      </c>
    </row>
    <row r="226" spans="1:17" x14ac:dyDescent="0.25">
      <c r="A226" s="1" t="s">
        <v>67</v>
      </c>
      <c r="B226" s="1">
        <v>5.4</v>
      </c>
      <c r="C226" s="1">
        <v>3.7282306000000012</v>
      </c>
      <c r="D226" s="1">
        <v>2</v>
      </c>
      <c r="H226" s="1" t="s">
        <v>83</v>
      </c>
      <c r="I226" s="1">
        <v>7.7</v>
      </c>
      <c r="J226" s="1">
        <v>6</v>
      </c>
      <c r="K226" s="1">
        <v>2</v>
      </c>
      <c r="L226" s="1">
        <f t="shared" si="24"/>
        <v>0</v>
      </c>
      <c r="M226" s="1">
        <f t="shared" si="20"/>
        <v>0</v>
      </c>
      <c r="N226" s="1">
        <f t="shared" si="25"/>
        <v>1</v>
      </c>
      <c r="O226" s="1">
        <f t="shared" si="21"/>
        <v>0</v>
      </c>
      <c r="P226" s="1">
        <f t="shared" si="22"/>
        <v>1</v>
      </c>
      <c r="Q226" s="1" t="b">
        <f t="shared" si="23"/>
        <v>0</v>
      </c>
    </row>
    <row r="227" spans="1:17" x14ac:dyDescent="0.25">
      <c r="A227" s="1" t="s">
        <v>68</v>
      </c>
      <c r="B227" s="1">
        <v>6.7</v>
      </c>
      <c r="C227" s="1">
        <v>5.5903331999999999</v>
      </c>
      <c r="D227" s="1">
        <v>2</v>
      </c>
      <c r="H227" s="1" t="s">
        <v>84</v>
      </c>
      <c r="I227" s="1">
        <v>6.9</v>
      </c>
      <c r="J227" s="1">
        <v>4</v>
      </c>
      <c r="K227" s="1">
        <v>2</v>
      </c>
      <c r="L227" s="1">
        <f t="shared" si="24"/>
        <v>0</v>
      </c>
      <c r="M227" s="1">
        <f t="shared" si="20"/>
        <v>0</v>
      </c>
      <c r="N227" s="1">
        <f t="shared" si="25"/>
        <v>1</v>
      </c>
      <c r="O227" s="1">
        <f t="shared" si="21"/>
        <v>0</v>
      </c>
      <c r="P227" s="1">
        <f t="shared" si="22"/>
        <v>1</v>
      </c>
      <c r="Q227" s="1" t="b">
        <f t="shared" si="23"/>
        <v>0</v>
      </c>
    </row>
    <row r="228" spans="1:17" x14ac:dyDescent="0.25">
      <c r="A228" s="1" t="s">
        <v>71</v>
      </c>
      <c r="B228" s="1">
        <v>7.4</v>
      </c>
      <c r="C228" s="1">
        <v>-1.3757372999999995</v>
      </c>
      <c r="D228" s="1">
        <v>2</v>
      </c>
      <c r="H228" s="1" t="s">
        <v>87</v>
      </c>
      <c r="I228" s="1">
        <v>8.6999999999999993</v>
      </c>
      <c r="J228" s="1">
        <v>6</v>
      </c>
      <c r="K228" s="1">
        <v>2</v>
      </c>
      <c r="L228" s="1">
        <f t="shared" si="24"/>
        <v>0</v>
      </c>
      <c r="M228" s="1">
        <f t="shared" si="20"/>
        <v>0</v>
      </c>
      <c r="N228" s="1">
        <f t="shared" si="25"/>
        <v>1</v>
      </c>
      <c r="O228" s="1">
        <f t="shared" si="21"/>
        <v>0</v>
      </c>
      <c r="P228" s="1">
        <f t="shared" si="22"/>
        <v>1</v>
      </c>
      <c r="Q228" s="1" t="b">
        <f t="shared" si="23"/>
        <v>0</v>
      </c>
    </row>
    <row r="229" spans="1:17" x14ac:dyDescent="0.25">
      <c r="A229" s="1" t="s">
        <v>72</v>
      </c>
      <c r="B229" s="1">
        <v>5.8</v>
      </c>
      <c r="C229" s="1">
        <v>3.9507746000000026</v>
      </c>
      <c r="D229" s="1">
        <v>2</v>
      </c>
      <c r="H229" s="1" t="s">
        <v>107</v>
      </c>
      <c r="I229" s="1">
        <v>6.5</v>
      </c>
      <c r="J229" s="1">
        <v>4</v>
      </c>
      <c r="K229" s="1">
        <v>2</v>
      </c>
      <c r="L229" s="1">
        <f t="shared" si="24"/>
        <v>0</v>
      </c>
      <c r="M229" s="1">
        <f t="shared" si="20"/>
        <v>0</v>
      </c>
      <c r="N229" s="1">
        <f t="shared" si="25"/>
        <v>1</v>
      </c>
      <c r="O229" s="1">
        <f t="shared" si="21"/>
        <v>0</v>
      </c>
      <c r="P229" s="1">
        <f t="shared" si="22"/>
        <v>1</v>
      </c>
      <c r="Q229" s="1" t="b">
        <f t="shared" si="23"/>
        <v>0</v>
      </c>
    </row>
    <row r="230" spans="1:17" x14ac:dyDescent="0.25">
      <c r="A230" s="1" t="s">
        <v>78</v>
      </c>
      <c r="B230" s="1">
        <v>5.9</v>
      </c>
      <c r="C230" s="1">
        <v>5.6693240999999972</v>
      </c>
      <c r="D230" s="1">
        <v>2</v>
      </c>
      <c r="H230" s="1" t="s">
        <v>63</v>
      </c>
      <c r="I230" s="1">
        <v>7.7</v>
      </c>
      <c r="J230" s="1">
        <v>5</v>
      </c>
      <c r="K230" s="1">
        <v>1</v>
      </c>
      <c r="L230" s="1">
        <f t="shared" si="24"/>
        <v>0</v>
      </c>
      <c r="M230" s="1">
        <f t="shared" si="20"/>
        <v>0</v>
      </c>
      <c r="N230" s="1">
        <f t="shared" si="25"/>
        <v>1</v>
      </c>
      <c r="O230" s="1">
        <f t="shared" si="21"/>
        <v>0</v>
      </c>
      <c r="P230" s="1">
        <f t="shared" si="22"/>
        <v>1</v>
      </c>
      <c r="Q230" s="1" t="b">
        <f t="shared" si="23"/>
        <v>0</v>
      </c>
    </row>
    <row r="231" spans="1:17" x14ac:dyDescent="0.25">
      <c r="A231" s="1" t="s">
        <v>79</v>
      </c>
      <c r="B231" s="1">
        <v>12.3</v>
      </c>
      <c r="C231" s="1">
        <v>6.6484844999999968</v>
      </c>
      <c r="D231" s="1">
        <v>2</v>
      </c>
      <c r="H231" s="1" t="s">
        <v>64</v>
      </c>
      <c r="I231" s="1">
        <v>5.2</v>
      </c>
      <c r="J231" s="1">
        <v>6</v>
      </c>
      <c r="K231" s="1">
        <v>1</v>
      </c>
      <c r="L231" s="1">
        <f t="shared" si="24"/>
        <v>0</v>
      </c>
      <c r="M231" s="1">
        <f t="shared" si="20"/>
        <v>0</v>
      </c>
      <c r="N231" s="1">
        <f t="shared" si="25"/>
        <v>1</v>
      </c>
      <c r="O231" s="1">
        <f t="shared" si="21"/>
        <v>0</v>
      </c>
      <c r="P231" s="1">
        <f t="shared" si="22"/>
        <v>1</v>
      </c>
      <c r="Q231" s="1" t="b">
        <f t="shared" si="23"/>
        <v>0</v>
      </c>
    </row>
    <row r="232" spans="1:17" x14ac:dyDescent="0.25">
      <c r="A232" s="1" t="s">
        <v>82</v>
      </c>
      <c r="B232" s="1">
        <v>8.5</v>
      </c>
      <c r="C232" s="1">
        <v>3.8874049999999993</v>
      </c>
      <c r="D232" s="1">
        <v>2</v>
      </c>
      <c r="H232" s="1" t="s">
        <v>65</v>
      </c>
      <c r="I232" s="1">
        <v>10.3</v>
      </c>
      <c r="J232" s="1">
        <v>5</v>
      </c>
      <c r="K232" s="1">
        <v>1</v>
      </c>
      <c r="L232" s="1">
        <f t="shared" si="24"/>
        <v>0</v>
      </c>
      <c r="M232" s="1">
        <f t="shared" si="20"/>
        <v>0</v>
      </c>
      <c r="N232" s="1">
        <f t="shared" si="25"/>
        <v>1</v>
      </c>
      <c r="O232" s="1">
        <f t="shared" si="21"/>
        <v>0</v>
      </c>
      <c r="P232" s="1">
        <f t="shared" si="22"/>
        <v>1</v>
      </c>
      <c r="Q232" s="1" t="b">
        <f t="shared" si="23"/>
        <v>0</v>
      </c>
    </row>
    <row r="233" spans="1:17" x14ac:dyDescent="0.25">
      <c r="A233" s="1" t="s">
        <v>106</v>
      </c>
      <c r="B233" s="1">
        <v>5.4</v>
      </c>
      <c r="C233" s="1">
        <v>4.2072719000000003</v>
      </c>
      <c r="D233" s="1">
        <v>2</v>
      </c>
      <c r="H233" s="1" t="s">
        <v>104</v>
      </c>
      <c r="I233" s="1">
        <v>6</v>
      </c>
      <c r="J233" s="1">
        <v>3</v>
      </c>
      <c r="K233" s="1">
        <v>1</v>
      </c>
      <c r="L233" s="1">
        <f t="shared" si="24"/>
        <v>0</v>
      </c>
      <c r="M233" s="1">
        <f t="shared" si="20"/>
        <v>0</v>
      </c>
      <c r="N233" s="1">
        <f t="shared" si="25"/>
        <v>1</v>
      </c>
      <c r="O233" s="1">
        <f t="shared" si="21"/>
        <v>0</v>
      </c>
      <c r="P233" s="1">
        <f t="shared" si="22"/>
        <v>1</v>
      </c>
      <c r="Q233" s="1" t="b">
        <f t="shared" si="23"/>
        <v>0</v>
      </c>
    </row>
    <row r="234" spans="1:17" x14ac:dyDescent="0.25">
      <c r="A234" s="1" t="s">
        <v>86</v>
      </c>
      <c r="B234" s="1">
        <v>5.3</v>
      </c>
      <c r="C234" s="1">
        <v>5.129969899999999</v>
      </c>
      <c r="D234" s="1">
        <v>2</v>
      </c>
      <c r="H234" s="1" t="s">
        <v>105</v>
      </c>
      <c r="I234" s="1">
        <v>12.5</v>
      </c>
      <c r="J234" s="1">
        <v>5</v>
      </c>
      <c r="K234" s="1">
        <v>1</v>
      </c>
      <c r="L234" s="1">
        <f t="shared" si="24"/>
        <v>0</v>
      </c>
      <c r="M234" s="1">
        <f t="shared" si="20"/>
        <v>0</v>
      </c>
      <c r="N234" s="1">
        <f t="shared" si="25"/>
        <v>1</v>
      </c>
      <c r="O234" s="1">
        <f t="shared" si="21"/>
        <v>0</v>
      </c>
      <c r="P234" s="1">
        <f t="shared" si="22"/>
        <v>1</v>
      </c>
      <c r="Q234" s="1" t="b">
        <f t="shared" si="23"/>
        <v>0</v>
      </c>
    </row>
    <row r="235" spans="1:17" x14ac:dyDescent="0.25">
      <c r="A235" s="1" t="s">
        <v>87</v>
      </c>
      <c r="B235" s="1">
        <v>8.6999999999999993</v>
      </c>
      <c r="C235" s="1">
        <v>6.4126032000000039</v>
      </c>
      <c r="D235" s="1">
        <v>2</v>
      </c>
      <c r="H235" s="1" t="s">
        <v>73</v>
      </c>
      <c r="I235" s="1">
        <v>6.5</v>
      </c>
      <c r="J235" s="1">
        <v>3</v>
      </c>
      <c r="K235" s="1">
        <v>1</v>
      </c>
      <c r="L235" s="1">
        <f t="shared" si="24"/>
        <v>0</v>
      </c>
      <c r="M235" s="1">
        <f t="shared" si="20"/>
        <v>0</v>
      </c>
      <c r="N235" s="1">
        <f t="shared" si="25"/>
        <v>1</v>
      </c>
      <c r="O235" s="1">
        <f t="shared" si="21"/>
        <v>0</v>
      </c>
      <c r="P235" s="1">
        <f t="shared" si="22"/>
        <v>1</v>
      </c>
      <c r="Q235" s="1" t="b">
        <f t="shared" si="23"/>
        <v>0</v>
      </c>
    </row>
    <row r="236" spans="1:17" x14ac:dyDescent="0.25">
      <c r="A236" s="1" t="s">
        <v>107</v>
      </c>
      <c r="B236" s="1">
        <v>6.5</v>
      </c>
      <c r="C236" s="1">
        <v>4.4027580000000022</v>
      </c>
      <c r="D236" s="1">
        <v>2</v>
      </c>
      <c r="H236" s="1" t="s">
        <v>86</v>
      </c>
      <c r="I236" s="1">
        <v>5.3</v>
      </c>
      <c r="J236" s="1">
        <v>7</v>
      </c>
      <c r="K236" s="1">
        <v>1</v>
      </c>
      <c r="L236" s="1">
        <f t="shared" si="24"/>
        <v>0</v>
      </c>
      <c r="M236" s="1">
        <f t="shared" si="20"/>
        <v>0</v>
      </c>
      <c r="N236" s="1">
        <f t="shared" si="25"/>
        <v>1</v>
      </c>
      <c r="O236" s="1">
        <f t="shared" si="21"/>
        <v>0</v>
      </c>
      <c r="P236" s="1">
        <f t="shared" si="22"/>
        <v>1</v>
      </c>
      <c r="Q236" s="1" t="b">
        <f t="shared" si="23"/>
        <v>0</v>
      </c>
    </row>
    <row r="237" spans="1:17" x14ac:dyDescent="0.25">
      <c r="A237" s="1" t="s">
        <v>100</v>
      </c>
      <c r="B237" s="1">
        <v>9.6</v>
      </c>
      <c r="C237" s="1">
        <v>4.3562925000000021</v>
      </c>
      <c r="D237" s="1">
        <v>2</v>
      </c>
      <c r="H237" s="1" t="s">
        <v>93</v>
      </c>
      <c r="I237" s="1">
        <v>8.4</v>
      </c>
      <c r="J237" s="1">
        <v>4</v>
      </c>
      <c r="K237" s="1">
        <v>1</v>
      </c>
      <c r="L237" s="1">
        <f t="shared" si="24"/>
        <v>0</v>
      </c>
      <c r="M237" s="1">
        <f t="shared" si="20"/>
        <v>0</v>
      </c>
      <c r="N237" s="1">
        <f t="shared" si="25"/>
        <v>1</v>
      </c>
      <c r="O237" s="1">
        <f t="shared" si="21"/>
        <v>0</v>
      </c>
      <c r="P237" s="1">
        <f t="shared" si="22"/>
        <v>1</v>
      </c>
      <c r="Q237" s="1" t="b">
        <f t="shared" si="23"/>
        <v>0</v>
      </c>
    </row>
    <row r="238" spans="1:17" x14ac:dyDescent="0.25">
      <c r="A238" s="1" t="s">
        <v>101</v>
      </c>
      <c r="B238" s="1">
        <v>7.9</v>
      </c>
      <c r="C238" s="1">
        <v>4.2403478999999962</v>
      </c>
      <c r="D238" s="1">
        <v>2</v>
      </c>
      <c r="H238" s="1" t="s">
        <v>102</v>
      </c>
      <c r="I238" s="1">
        <v>6.8</v>
      </c>
      <c r="J238" s="1">
        <v>6</v>
      </c>
      <c r="K238" s="1">
        <v>1</v>
      </c>
      <c r="L238" s="1">
        <f t="shared" si="24"/>
        <v>0</v>
      </c>
      <c r="M238" s="1">
        <f t="shared" si="20"/>
        <v>0</v>
      </c>
      <c r="N238" s="1">
        <f t="shared" si="25"/>
        <v>1</v>
      </c>
      <c r="O238" s="1">
        <f t="shared" si="21"/>
        <v>0</v>
      </c>
      <c r="P238" s="1">
        <f t="shared" si="22"/>
        <v>1</v>
      </c>
      <c r="Q238" s="1" t="b">
        <f t="shared" si="23"/>
        <v>0</v>
      </c>
    </row>
    <row r="239" spans="1:17" x14ac:dyDescent="0.25">
      <c r="A239" s="1" t="s">
        <v>64</v>
      </c>
      <c r="B239" s="1">
        <v>5.2</v>
      </c>
      <c r="C239" s="1">
        <v>4.6085860999999992</v>
      </c>
      <c r="D239" s="1">
        <v>1</v>
      </c>
      <c r="H239" s="1" t="s">
        <v>103</v>
      </c>
      <c r="I239" s="1">
        <v>5.7</v>
      </c>
      <c r="J239" s="1">
        <v>7</v>
      </c>
      <c r="K239" s="1">
        <v>1</v>
      </c>
      <c r="L239" s="1">
        <f t="shared" si="24"/>
        <v>0</v>
      </c>
      <c r="M239" s="1">
        <f t="shared" si="20"/>
        <v>0</v>
      </c>
      <c r="N239" s="1">
        <f t="shared" si="25"/>
        <v>1</v>
      </c>
      <c r="O239" s="1">
        <f t="shared" si="21"/>
        <v>0</v>
      </c>
      <c r="P239" s="1">
        <f t="shared" si="22"/>
        <v>1</v>
      </c>
      <c r="Q239" s="1" t="b">
        <f t="shared" si="23"/>
        <v>0</v>
      </c>
    </row>
    <row r="240" spans="1:17" x14ac:dyDescent="0.25">
      <c r="A240" s="1" t="s">
        <v>65</v>
      </c>
      <c r="B240" s="1">
        <v>10.3</v>
      </c>
      <c r="C240" s="1">
        <v>3.5685269999999956</v>
      </c>
      <c r="D240" s="1">
        <v>1</v>
      </c>
      <c r="H240" s="1" t="s">
        <v>69</v>
      </c>
      <c r="I240" s="1">
        <v>5.2</v>
      </c>
      <c r="J240" s="1">
        <v>5</v>
      </c>
      <c r="K240" s="1">
        <v>0</v>
      </c>
      <c r="L240" s="1">
        <f t="shared" si="24"/>
        <v>0</v>
      </c>
      <c r="M240" s="1">
        <f t="shared" si="20"/>
        <v>0</v>
      </c>
      <c r="N240" s="1">
        <f t="shared" si="25"/>
        <v>1</v>
      </c>
      <c r="O240" s="1">
        <f t="shared" si="21"/>
        <v>0</v>
      </c>
      <c r="P240" s="1">
        <f t="shared" si="22"/>
        <v>1</v>
      </c>
      <c r="Q240" s="1" t="b">
        <f t="shared" si="23"/>
        <v>0</v>
      </c>
    </row>
    <row r="241" spans="1:17" x14ac:dyDescent="0.25">
      <c r="A241" s="1" t="s">
        <v>104</v>
      </c>
      <c r="B241" s="1">
        <v>6</v>
      </c>
      <c r="C241" s="1">
        <v>2.4268943000000012</v>
      </c>
      <c r="D241" s="1">
        <v>1</v>
      </c>
      <c r="H241" s="1" t="s">
        <v>80</v>
      </c>
      <c r="I241" s="1">
        <v>5.8</v>
      </c>
      <c r="J241" s="1">
        <v>2</v>
      </c>
      <c r="K241" s="1">
        <v>0</v>
      </c>
      <c r="L241" s="1">
        <f t="shared" si="24"/>
        <v>0</v>
      </c>
      <c r="M241" s="1">
        <f t="shared" si="20"/>
        <v>0</v>
      </c>
      <c r="N241" s="1">
        <f t="shared" si="25"/>
        <v>1</v>
      </c>
      <c r="O241" s="1">
        <f t="shared" si="21"/>
        <v>0</v>
      </c>
      <c r="P241" s="1">
        <f t="shared" si="22"/>
        <v>1</v>
      </c>
      <c r="Q241" s="1" t="b">
        <f t="shared" si="23"/>
        <v>0</v>
      </c>
    </row>
    <row r="242" spans="1:17" x14ac:dyDescent="0.25">
      <c r="A242" s="1" t="s">
        <v>77</v>
      </c>
      <c r="B242" s="1">
        <v>8.4</v>
      </c>
      <c r="C242" s="1">
        <v>5.0026817000000037</v>
      </c>
      <c r="D242" s="1">
        <v>1</v>
      </c>
      <c r="H242" s="1" t="s">
        <v>105</v>
      </c>
      <c r="I242" s="1">
        <v>12.5</v>
      </c>
      <c r="J242" s="1">
        <v>4</v>
      </c>
      <c r="K242" s="1">
        <v>12</v>
      </c>
      <c r="L242" s="1">
        <f t="shared" si="24"/>
        <v>0</v>
      </c>
      <c r="M242" s="1">
        <f t="shared" si="20"/>
        <v>0</v>
      </c>
      <c r="N242" s="1">
        <f t="shared" si="25"/>
        <v>0</v>
      </c>
      <c r="O242" s="1">
        <f t="shared" si="21"/>
        <v>1</v>
      </c>
      <c r="P242" s="1">
        <f t="shared" si="22"/>
        <v>1</v>
      </c>
      <c r="Q242" s="1" t="b">
        <f t="shared" si="23"/>
        <v>0</v>
      </c>
    </row>
    <row r="243" spans="1:17" x14ac:dyDescent="0.25">
      <c r="A243" s="1" t="s">
        <v>84</v>
      </c>
      <c r="B243" s="1">
        <v>6.9</v>
      </c>
      <c r="C243" s="1">
        <v>3.1867455999999987</v>
      </c>
      <c r="D243" s="1">
        <v>1</v>
      </c>
      <c r="H243" s="1" t="s">
        <v>81</v>
      </c>
      <c r="I243" s="1">
        <v>7.4</v>
      </c>
      <c r="J243" s="1">
        <v>4</v>
      </c>
      <c r="K243" s="1">
        <v>9</v>
      </c>
      <c r="L243" s="1">
        <f t="shared" si="24"/>
        <v>1</v>
      </c>
      <c r="M243" s="1">
        <f t="shared" si="20"/>
        <v>0</v>
      </c>
      <c r="N243" s="1">
        <f t="shared" si="25"/>
        <v>0</v>
      </c>
      <c r="O243" s="1">
        <f t="shared" si="21"/>
        <v>0</v>
      </c>
      <c r="P243" s="1">
        <f t="shared" si="22"/>
        <v>1</v>
      </c>
      <c r="Q243" s="1" t="b">
        <f t="shared" si="23"/>
        <v>0</v>
      </c>
    </row>
    <row r="244" spans="1:17" x14ac:dyDescent="0.25">
      <c r="A244" s="1" t="s">
        <v>85</v>
      </c>
      <c r="B244" s="1">
        <v>4.9000000000000004</v>
      </c>
      <c r="C244" s="1">
        <v>4.5012602999999993</v>
      </c>
      <c r="D244" s="1">
        <v>1</v>
      </c>
      <c r="H244" s="1" t="s">
        <v>93</v>
      </c>
      <c r="I244" s="1">
        <v>8.4</v>
      </c>
      <c r="J244" s="1">
        <v>5</v>
      </c>
      <c r="K244" s="1">
        <v>8</v>
      </c>
      <c r="L244" s="1">
        <f t="shared" si="24"/>
        <v>1</v>
      </c>
      <c r="M244" s="1">
        <f t="shared" si="20"/>
        <v>0</v>
      </c>
      <c r="N244" s="1">
        <f t="shared" si="25"/>
        <v>0</v>
      </c>
      <c r="O244" s="1">
        <f t="shared" si="21"/>
        <v>0</v>
      </c>
      <c r="P244" s="1">
        <f t="shared" si="22"/>
        <v>1</v>
      </c>
      <c r="Q244" s="1" t="b">
        <f t="shared" si="23"/>
        <v>0</v>
      </c>
    </row>
    <row r="245" spans="1:17" x14ac:dyDescent="0.25">
      <c r="A245" s="1" t="s">
        <v>88</v>
      </c>
      <c r="B245" s="1">
        <v>5.6</v>
      </c>
      <c r="C245" s="1">
        <v>6.7005892999999999</v>
      </c>
      <c r="D245" s="1">
        <v>1</v>
      </c>
      <c r="H245" s="1" t="s">
        <v>63</v>
      </c>
      <c r="I245" s="1">
        <v>7.7</v>
      </c>
      <c r="J245" s="1">
        <v>4</v>
      </c>
      <c r="K245" s="1">
        <v>7</v>
      </c>
      <c r="L245" s="1">
        <f t="shared" si="24"/>
        <v>1</v>
      </c>
      <c r="M245" s="1">
        <f t="shared" si="20"/>
        <v>0</v>
      </c>
      <c r="N245" s="1">
        <f t="shared" si="25"/>
        <v>0</v>
      </c>
      <c r="O245" s="1">
        <f t="shared" si="21"/>
        <v>0</v>
      </c>
      <c r="P245" s="1">
        <f t="shared" si="22"/>
        <v>1</v>
      </c>
      <c r="Q245" s="1" t="b">
        <f t="shared" si="23"/>
        <v>0</v>
      </c>
    </row>
    <row r="246" spans="1:17" x14ac:dyDescent="0.25">
      <c r="A246" s="1" t="s">
        <v>90</v>
      </c>
      <c r="B246" s="1">
        <v>7.2</v>
      </c>
      <c r="C246" s="1">
        <v>2.1286557999999989</v>
      </c>
      <c r="D246" s="1">
        <v>1</v>
      </c>
      <c r="H246" s="1" t="s">
        <v>102</v>
      </c>
      <c r="I246" s="1">
        <v>6.8</v>
      </c>
      <c r="J246" s="1">
        <v>2</v>
      </c>
      <c r="K246" s="1">
        <v>7</v>
      </c>
      <c r="L246" s="1">
        <f t="shared" si="24"/>
        <v>1</v>
      </c>
      <c r="M246" s="1">
        <f t="shared" si="20"/>
        <v>0</v>
      </c>
      <c r="N246" s="1">
        <f t="shared" si="25"/>
        <v>0</v>
      </c>
      <c r="O246" s="1">
        <f t="shared" si="21"/>
        <v>0</v>
      </c>
      <c r="P246" s="1">
        <f t="shared" si="22"/>
        <v>1</v>
      </c>
      <c r="Q246" s="1" t="b">
        <f t="shared" si="23"/>
        <v>0</v>
      </c>
    </row>
    <row r="247" spans="1:17" x14ac:dyDescent="0.25">
      <c r="A247" s="1" t="s">
        <v>91</v>
      </c>
      <c r="B247" s="1">
        <v>5</v>
      </c>
      <c r="C247" s="1">
        <v>2.0190966999999995</v>
      </c>
      <c r="D247" s="1">
        <v>1</v>
      </c>
      <c r="H247" s="1" t="s">
        <v>70</v>
      </c>
      <c r="I247" s="1">
        <v>6.2</v>
      </c>
      <c r="J247" s="1">
        <v>2</v>
      </c>
      <c r="K247" s="1">
        <v>6</v>
      </c>
      <c r="L247" s="1">
        <f t="shared" si="24"/>
        <v>1</v>
      </c>
      <c r="M247" s="1">
        <f t="shared" si="20"/>
        <v>0</v>
      </c>
      <c r="N247" s="1">
        <f t="shared" si="25"/>
        <v>0</v>
      </c>
      <c r="O247" s="1">
        <f t="shared" si="21"/>
        <v>0</v>
      </c>
      <c r="P247" s="1">
        <f t="shared" si="22"/>
        <v>1</v>
      </c>
      <c r="Q247" s="1" t="b">
        <f t="shared" si="23"/>
        <v>0</v>
      </c>
    </row>
    <row r="248" spans="1:17" x14ac:dyDescent="0.25">
      <c r="A248" s="1" t="s">
        <v>96</v>
      </c>
      <c r="B248" s="1">
        <v>6.1</v>
      </c>
      <c r="C248" s="1">
        <v>4.9458533999999981</v>
      </c>
      <c r="D248" s="1">
        <v>1</v>
      </c>
      <c r="H248" s="1" t="s">
        <v>60</v>
      </c>
      <c r="I248" s="1">
        <v>7.2</v>
      </c>
      <c r="J248" s="1">
        <v>5</v>
      </c>
      <c r="K248" s="1">
        <v>2</v>
      </c>
      <c r="L248" s="1">
        <f t="shared" si="24"/>
        <v>0</v>
      </c>
      <c r="M248" s="1">
        <f t="shared" si="20"/>
        <v>0</v>
      </c>
      <c r="N248" s="1">
        <f t="shared" si="25"/>
        <v>1</v>
      </c>
      <c r="O248" s="1">
        <f t="shared" si="21"/>
        <v>0</v>
      </c>
      <c r="P248" s="1">
        <f t="shared" si="22"/>
        <v>1</v>
      </c>
      <c r="Q248" s="1" t="b">
        <f t="shared" si="23"/>
        <v>0</v>
      </c>
    </row>
    <row r="249" spans="1:17" x14ac:dyDescent="0.25">
      <c r="A249" s="1" t="s">
        <v>99</v>
      </c>
      <c r="B249" s="1">
        <v>5.8</v>
      </c>
      <c r="C249" s="1">
        <v>4.2425265999999997</v>
      </c>
      <c r="D249" s="1">
        <v>1</v>
      </c>
      <c r="H249" s="1" t="s">
        <v>67</v>
      </c>
      <c r="I249" s="1">
        <v>5.4</v>
      </c>
      <c r="J249" s="1">
        <v>4</v>
      </c>
      <c r="K249" s="1">
        <v>2</v>
      </c>
      <c r="L249" s="1">
        <f t="shared" si="24"/>
        <v>0</v>
      </c>
      <c r="M249" s="1">
        <f t="shared" si="20"/>
        <v>0</v>
      </c>
      <c r="N249" s="1">
        <f t="shared" si="25"/>
        <v>1</v>
      </c>
      <c r="O249" s="1">
        <f t="shared" si="21"/>
        <v>0</v>
      </c>
      <c r="P249" s="1">
        <f t="shared" si="22"/>
        <v>1</v>
      </c>
      <c r="Q249" s="1" t="b">
        <f t="shared" si="23"/>
        <v>0</v>
      </c>
    </row>
    <row r="250" spans="1:17" x14ac:dyDescent="0.25">
      <c r="A250" s="1" t="s">
        <v>109</v>
      </c>
      <c r="B250" s="1">
        <v>5.4</v>
      </c>
      <c r="C250" s="1">
        <v>5.494696600000001</v>
      </c>
      <c r="D250" s="1">
        <v>0</v>
      </c>
      <c r="H250" s="1" t="s">
        <v>68</v>
      </c>
      <c r="I250" s="1">
        <v>6.7</v>
      </c>
      <c r="J250" s="1">
        <v>6</v>
      </c>
      <c r="K250" s="1">
        <v>2</v>
      </c>
      <c r="L250" s="1">
        <f t="shared" si="24"/>
        <v>0</v>
      </c>
      <c r="M250" s="1">
        <f t="shared" si="20"/>
        <v>0</v>
      </c>
      <c r="N250" s="1">
        <f t="shared" si="25"/>
        <v>1</v>
      </c>
      <c r="O250" s="1">
        <f t="shared" si="21"/>
        <v>0</v>
      </c>
      <c r="P250" s="1">
        <f t="shared" si="22"/>
        <v>1</v>
      </c>
      <c r="Q250" s="1" t="b">
        <f t="shared" si="23"/>
        <v>0</v>
      </c>
    </row>
    <row r="251" spans="1:17" x14ac:dyDescent="0.25">
      <c r="A251" s="1" t="s">
        <v>72</v>
      </c>
      <c r="B251" s="1">
        <v>5.8</v>
      </c>
      <c r="C251" s="1">
        <v>4.2645073000000027</v>
      </c>
      <c r="D251" s="1">
        <v>9</v>
      </c>
      <c r="H251" s="1" t="s">
        <v>71</v>
      </c>
      <c r="I251" s="1">
        <v>7.4</v>
      </c>
      <c r="J251" s="1">
        <v>-1</v>
      </c>
      <c r="K251" s="1">
        <v>2</v>
      </c>
      <c r="L251" s="1">
        <f t="shared" si="24"/>
        <v>0</v>
      </c>
      <c r="M251" s="1">
        <f t="shared" si="20"/>
        <v>0</v>
      </c>
      <c r="N251" s="1">
        <f t="shared" si="25"/>
        <v>1</v>
      </c>
      <c r="O251" s="1">
        <f t="shared" si="21"/>
        <v>0</v>
      </c>
      <c r="P251" s="1">
        <f t="shared" si="22"/>
        <v>1</v>
      </c>
      <c r="Q251" s="1" t="b">
        <f t="shared" si="23"/>
        <v>0</v>
      </c>
    </row>
    <row r="252" spans="1:17" x14ac:dyDescent="0.25">
      <c r="A252" s="1" t="s">
        <v>103</v>
      </c>
      <c r="B252" s="1">
        <v>5.7</v>
      </c>
      <c r="C252" s="1">
        <v>4.5754060999999986</v>
      </c>
      <c r="D252" s="1">
        <v>9</v>
      </c>
      <c r="H252" s="1" t="s">
        <v>72</v>
      </c>
      <c r="I252" s="1">
        <v>5.8</v>
      </c>
      <c r="J252" s="1">
        <v>4</v>
      </c>
      <c r="K252" s="1">
        <v>2</v>
      </c>
      <c r="L252" s="1">
        <f t="shared" si="24"/>
        <v>0</v>
      </c>
      <c r="M252" s="1">
        <f t="shared" si="20"/>
        <v>0</v>
      </c>
      <c r="N252" s="1">
        <f t="shared" si="25"/>
        <v>1</v>
      </c>
      <c r="O252" s="1">
        <f t="shared" si="21"/>
        <v>0</v>
      </c>
      <c r="P252" s="1">
        <f t="shared" si="22"/>
        <v>1</v>
      </c>
      <c r="Q252" s="1" t="b">
        <f t="shared" si="23"/>
        <v>0</v>
      </c>
    </row>
    <row r="253" spans="1:17" x14ac:dyDescent="0.25">
      <c r="A253" s="1" t="s">
        <v>64</v>
      </c>
      <c r="B253" s="1">
        <v>5.2</v>
      </c>
      <c r="C253" s="1">
        <v>4.3591699999999998</v>
      </c>
      <c r="D253" s="1">
        <v>7</v>
      </c>
      <c r="H253" s="1" t="s">
        <v>78</v>
      </c>
      <c r="I253" s="1">
        <v>5.9</v>
      </c>
      <c r="J253" s="1">
        <v>6</v>
      </c>
      <c r="K253" s="1">
        <v>2</v>
      </c>
      <c r="L253" s="1">
        <f t="shared" si="24"/>
        <v>0</v>
      </c>
      <c r="M253" s="1">
        <f t="shared" si="20"/>
        <v>0</v>
      </c>
      <c r="N253" s="1">
        <f t="shared" si="25"/>
        <v>1</v>
      </c>
      <c r="O253" s="1">
        <f t="shared" si="21"/>
        <v>0</v>
      </c>
      <c r="P253" s="1">
        <f t="shared" si="22"/>
        <v>1</v>
      </c>
      <c r="Q253" s="1" t="b">
        <f t="shared" si="23"/>
        <v>0</v>
      </c>
    </row>
    <row r="254" spans="1:17" x14ac:dyDescent="0.25">
      <c r="A254" s="1" t="s">
        <v>69</v>
      </c>
      <c r="B254" s="1">
        <v>5.2</v>
      </c>
      <c r="C254" s="1">
        <v>7.0337693999999971</v>
      </c>
      <c r="D254" s="1">
        <v>4</v>
      </c>
      <c r="H254" s="1" t="s">
        <v>79</v>
      </c>
      <c r="I254" s="1">
        <v>12.3</v>
      </c>
      <c r="J254" s="1">
        <v>7</v>
      </c>
      <c r="K254" s="1">
        <v>2</v>
      </c>
      <c r="L254" s="1">
        <f t="shared" si="24"/>
        <v>0</v>
      </c>
      <c r="M254" s="1">
        <f t="shared" si="20"/>
        <v>0</v>
      </c>
      <c r="N254" s="1">
        <f t="shared" si="25"/>
        <v>1</v>
      </c>
      <c r="O254" s="1">
        <f t="shared" si="21"/>
        <v>0</v>
      </c>
      <c r="P254" s="1">
        <f t="shared" si="22"/>
        <v>1</v>
      </c>
      <c r="Q254" s="1" t="b">
        <f t="shared" si="23"/>
        <v>0</v>
      </c>
    </row>
    <row r="255" spans="1:17" x14ac:dyDescent="0.25">
      <c r="A255" s="1" t="s">
        <v>59</v>
      </c>
      <c r="B255" s="1">
        <v>6.7</v>
      </c>
      <c r="C255" s="1">
        <v>7.0035803999999979</v>
      </c>
      <c r="D255" s="1">
        <v>2</v>
      </c>
      <c r="H255" s="1" t="s">
        <v>82</v>
      </c>
      <c r="I255" s="1">
        <v>8.5</v>
      </c>
      <c r="J255" s="1">
        <v>4</v>
      </c>
      <c r="K255" s="1">
        <v>2</v>
      </c>
      <c r="L255" s="1">
        <f t="shared" si="24"/>
        <v>0</v>
      </c>
      <c r="M255" s="1">
        <f t="shared" si="20"/>
        <v>0</v>
      </c>
      <c r="N255" s="1">
        <f t="shared" si="25"/>
        <v>1</v>
      </c>
      <c r="O255" s="1">
        <f t="shared" si="21"/>
        <v>0</v>
      </c>
      <c r="P255" s="1">
        <f t="shared" si="22"/>
        <v>1</v>
      </c>
      <c r="Q255" s="1" t="b">
        <f t="shared" si="23"/>
        <v>0</v>
      </c>
    </row>
    <row r="256" spans="1:17" x14ac:dyDescent="0.25">
      <c r="A256" s="1" t="s">
        <v>63</v>
      </c>
      <c r="B256" s="1">
        <v>7.7</v>
      </c>
      <c r="C256" s="1">
        <v>3.2182078999999981</v>
      </c>
      <c r="D256" s="1">
        <v>2</v>
      </c>
      <c r="H256" s="1" t="s">
        <v>106</v>
      </c>
      <c r="I256" s="1">
        <v>5.4</v>
      </c>
      <c r="J256" s="1">
        <v>4</v>
      </c>
      <c r="K256" s="1">
        <v>2</v>
      </c>
      <c r="L256" s="1">
        <f t="shared" si="24"/>
        <v>0</v>
      </c>
      <c r="M256" s="1">
        <f t="shared" si="20"/>
        <v>0</v>
      </c>
      <c r="N256" s="1">
        <f t="shared" si="25"/>
        <v>1</v>
      </c>
      <c r="O256" s="1">
        <f t="shared" si="21"/>
        <v>0</v>
      </c>
      <c r="P256" s="1">
        <f t="shared" si="22"/>
        <v>1</v>
      </c>
      <c r="Q256" s="1" t="b">
        <f t="shared" si="23"/>
        <v>0</v>
      </c>
    </row>
    <row r="257" spans="1:17" x14ac:dyDescent="0.25">
      <c r="A257" s="1" t="s">
        <v>65</v>
      </c>
      <c r="B257" s="1">
        <v>10.3</v>
      </c>
      <c r="C257" s="1">
        <v>2.6545759999999987</v>
      </c>
      <c r="D257" s="1">
        <v>2</v>
      </c>
      <c r="H257" s="1" t="s">
        <v>86</v>
      </c>
      <c r="I257" s="1">
        <v>5.3</v>
      </c>
      <c r="J257" s="1">
        <v>5</v>
      </c>
      <c r="K257" s="1">
        <v>2</v>
      </c>
      <c r="L257" s="1">
        <f t="shared" si="24"/>
        <v>0</v>
      </c>
      <c r="M257" s="1">
        <f t="shared" si="20"/>
        <v>0</v>
      </c>
      <c r="N257" s="1">
        <f t="shared" si="25"/>
        <v>1</v>
      </c>
      <c r="O257" s="1">
        <f t="shared" si="21"/>
        <v>0</v>
      </c>
      <c r="P257" s="1">
        <f t="shared" si="22"/>
        <v>1</v>
      </c>
      <c r="Q257" s="1" t="b">
        <f t="shared" si="23"/>
        <v>0</v>
      </c>
    </row>
    <row r="258" spans="1:17" x14ac:dyDescent="0.25">
      <c r="A258" s="1" t="s">
        <v>68</v>
      </c>
      <c r="B258" s="1">
        <v>6.7</v>
      </c>
      <c r="C258" s="1">
        <v>4.4152931000000013</v>
      </c>
      <c r="D258" s="1">
        <v>2</v>
      </c>
      <c r="H258" s="1" t="s">
        <v>87</v>
      </c>
      <c r="I258" s="1">
        <v>8.6999999999999993</v>
      </c>
      <c r="J258" s="1">
        <v>6</v>
      </c>
      <c r="K258" s="1">
        <v>2</v>
      </c>
      <c r="L258" s="1">
        <f t="shared" si="24"/>
        <v>0</v>
      </c>
      <c r="M258" s="1">
        <f t="shared" ref="M258:M321" si="26">IF(AND((K258&lt;J258),(K258&gt;2),(J258&lt;10)),1,0)</f>
        <v>0</v>
      </c>
      <c r="N258" s="1">
        <f t="shared" si="25"/>
        <v>1</v>
      </c>
      <c r="O258" s="1">
        <f t="shared" ref="O258:O321" si="27">IF(K258&gt;=10,1,0)</f>
        <v>0</v>
      </c>
      <c r="P258" s="1">
        <f t="shared" ref="P258:P321" si="28">SUM(L258:O258)</f>
        <v>1</v>
      </c>
      <c r="Q258" s="1" t="b">
        <f t="shared" ref="Q258:Q321" si="29">EXACT(J258,K258)</f>
        <v>0</v>
      </c>
    </row>
    <row r="259" spans="1:17" x14ac:dyDescent="0.25">
      <c r="A259" s="1" t="s">
        <v>70</v>
      </c>
      <c r="B259" s="1">
        <v>6.2</v>
      </c>
      <c r="C259" s="1">
        <v>2.2346024999999976</v>
      </c>
      <c r="D259" s="1">
        <v>2</v>
      </c>
      <c r="H259" s="1" t="s">
        <v>107</v>
      </c>
      <c r="I259" s="1">
        <v>6.5</v>
      </c>
      <c r="J259" s="1">
        <v>4</v>
      </c>
      <c r="K259" s="1">
        <v>2</v>
      </c>
      <c r="L259" s="1">
        <f t="shared" si="24"/>
        <v>0</v>
      </c>
      <c r="M259" s="1">
        <f t="shared" si="26"/>
        <v>0</v>
      </c>
      <c r="N259" s="1">
        <f t="shared" si="25"/>
        <v>1</v>
      </c>
      <c r="O259" s="1">
        <f t="shared" si="27"/>
        <v>0</v>
      </c>
      <c r="P259" s="1">
        <f t="shared" si="28"/>
        <v>1</v>
      </c>
      <c r="Q259" s="1" t="b">
        <f t="shared" si="29"/>
        <v>0</v>
      </c>
    </row>
    <row r="260" spans="1:17" x14ac:dyDescent="0.25">
      <c r="A260" s="1" t="s">
        <v>77</v>
      </c>
      <c r="B260" s="1">
        <v>8.4</v>
      </c>
      <c r="C260" s="1">
        <v>4.3914291000000008</v>
      </c>
      <c r="D260" s="1">
        <v>2</v>
      </c>
      <c r="H260" s="1" t="s">
        <v>100</v>
      </c>
      <c r="I260" s="1">
        <v>9.6</v>
      </c>
      <c r="J260" s="1">
        <v>4</v>
      </c>
      <c r="K260" s="1">
        <v>2</v>
      </c>
      <c r="L260" s="1">
        <f t="shared" si="24"/>
        <v>0</v>
      </c>
      <c r="M260" s="1">
        <f t="shared" si="26"/>
        <v>0</v>
      </c>
      <c r="N260" s="1">
        <f t="shared" si="25"/>
        <v>1</v>
      </c>
      <c r="O260" s="1">
        <f t="shared" si="27"/>
        <v>0</v>
      </c>
      <c r="P260" s="1">
        <f t="shared" si="28"/>
        <v>1</v>
      </c>
      <c r="Q260" s="1" t="b">
        <f t="shared" si="29"/>
        <v>0</v>
      </c>
    </row>
    <row r="261" spans="1:17" x14ac:dyDescent="0.25">
      <c r="A261" s="1" t="s">
        <v>79</v>
      </c>
      <c r="B261" s="1">
        <v>12.3</v>
      </c>
      <c r="C261" s="1">
        <v>4.9003294000000022</v>
      </c>
      <c r="D261" s="1">
        <v>2</v>
      </c>
      <c r="H261" s="1" t="s">
        <v>101</v>
      </c>
      <c r="I261" s="1">
        <v>7.9</v>
      </c>
      <c r="J261" s="1">
        <v>4</v>
      </c>
      <c r="K261" s="1">
        <v>2</v>
      </c>
      <c r="L261" s="1">
        <f t="shared" si="24"/>
        <v>0</v>
      </c>
      <c r="M261" s="1">
        <f t="shared" si="26"/>
        <v>0</v>
      </c>
      <c r="N261" s="1">
        <f t="shared" si="25"/>
        <v>1</v>
      </c>
      <c r="O261" s="1">
        <f t="shared" si="27"/>
        <v>0</v>
      </c>
      <c r="P261" s="1">
        <f t="shared" si="28"/>
        <v>1</v>
      </c>
      <c r="Q261" s="1" t="b">
        <f t="shared" si="29"/>
        <v>0</v>
      </c>
    </row>
    <row r="262" spans="1:17" x14ac:dyDescent="0.25">
      <c r="A262" s="1" t="s">
        <v>81</v>
      </c>
      <c r="B262" s="1">
        <v>7.4</v>
      </c>
      <c r="C262" s="1">
        <v>5.5240600000000022</v>
      </c>
      <c r="D262" s="1">
        <v>2</v>
      </c>
      <c r="H262" s="1" t="s">
        <v>64</v>
      </c>
      <c r="I262" s="1">
        <v>5.2</v>
      </c>
      <c r="J262" s="1">
        <v>5</v>
      </c>
      <c r="K262" s="1">
        <v>1</v>
      </c>
      <c r="L262" s="1">
        <f t="shared" si="24"/>
        <v>0</v>
      </c>
      <c r="M262" s="1">
        <f t="shared" si="26"/>
        <v>0</v>
      </c>
      <c r="N262" s="1">
        <f t="shared" si="25"/>
        <v>1</v>
      </c>
      <c r="O262" s="1">
        <f t="shared" si="27"/>
        <v>0</v>
      </c>
      <c r="P262" s="1">
        <f t="shared" si="28"/>
        <v>1</v>
      </c>
      <c r="Q262" s="1" t="b">
        <f t="shared" si="29"/>
        <v>0</v>
      </c>
    </row>
    <row r="263" spans="1:17" x14ac:dyDescent="0.25">
      <c r="A263" s="1" t="s">
        <v>82</v>
      </c>
      <c r="B263" s="1">
        <v>8.5</v>
      </c>
      <c r="C263" s="1">
        <v>2.6380480999999989</v>
      </c>
      <c r="D263" s="1">
        <v>2</v>
      </c>
      <c r="H263" s="1" t="s">
        <v>65</v>
      </c>
      <c r="I263" s="1">
        <v>10.3</v>
      </c>
      <c r="J263" s="1">
        <v>4</v>
      </c>
      <c r="K263" s="1">
        <v>1</v>
      </c>
      <c r="L263" s="1">
        <f t="shared" si="24"/>
        <v>0</v>
      </c>
      <c r="M263" s="1">
        <f t="shared" si="26"/>
        <v>0</v>
      </c>
      <c r="N263" s="1">
        <f t="shared" si="25"/>
        <v>1</v>
      </c>
      <c r="O263" s="1">
        <f t="shared" si="27"/>
        <v>0</v>
      </c>
      <c r="P263" s="1">
        <f t="shared" si="28"/>
        <v>1</v>
      </c>
      <c r="Q263" s="1" t="b">
        <f t="shared" si="29"/>
        <v>0</v>
      </c>
    </row>
    <row r="264" spans="1:17" x14ac:dyDescent="0.25">
      <c r="A264" s="1" t="s">
        <v>106</v>
      </c>
      <c r="B264" s="1">
        <v>5.4</v>
      </c>
      <c r="C264" s="1">
        <v>4.4694420000000008</v>
      </c>
      <c r="D264" s="1">
        <v>2</v>
      </c>
      <c r="H264" s="1" t="s">
        <v>104</v>
      </c>
      <c r="I264" s="1">
        <v>6</v>
      </c>
      <c r="J264" s="1">
        <v>2</v>
      </c>
      <c r="K264" s="1">
        <v>1</v>
      </c>
      <c r="L264" s="1">
        <f t="shared" si="24"/>
        <v>0</v>
      </c>
      <c r="M264" s="1">
        <f t="shared" si="26"/>
        <v>0</v>
      </c>
      <c r="N264" s="1">
        <f t="shared" si="25"/>
        <v>1</v>
      </c>
      <c r="O264" s="1">
        <f t="shared" si="27"/>
        <v>0</v>
      </c>
      <c r="P264" s="1">
        <f t="shared" si="28"/>
        <v>1</v>
      </c>
      <c r="Q264" s="1" t="b">
        <f t="shared" si="29"/>
        <v>0</v>
      </c>
    </row>
    <row r="265" spans="1:17" x14ac:dyDescent="0.25">
      <c r="A265" s="1" t="s">
        <v>107</v>
      </c>
      <c r="B265" s="1">
        <v>6.5</v>
      </c>
      <c r="C265" s="1">
        <v>4.9800618000000023</v>
      </c>
      <c r="D265" s="1">
        <v>2</v>
      </c>
      <c r="H265" s="1" t="s">
        <v>77</v>
      </c>
      <c r="I265" s="1">
        <v>8.4</v>
      </c>
      <c r="J265" s="1">
        <v>5</v>
      </c>
      <c r="K265" s="1">
        <v>1</v>
      </c>
      <c r="L265" s="1">
        <f t="shared" si="24"/>
        <v>0</v>
      </c>
      <c r="M265" s="1">
        <f t="shared" si="26"/>
        <v>0</v>
      </c>
      <c r="N265" s="1">
        <f t="shared" si="25"/>
        <v>1</v>
      </c>
      <c r="O265" s="1">
        <f t="shared" si="27"/>
        <v>0</v>
      </c>
      <c r="P265" s="1">
        <f t="shared" si="28"/>
        <v>1</v>
      </c>
      <c r="Q265" s="1" t="b">
        <f t="shared" si="29"/>
        <v>0</v>
      </c>
    </row>
    <row r="266" spans="1:17" x14ac:dyDescent="0.25">
      <c r="A266" s="1" t="s">
        <v>89</v>
      </c>
      <c r="B266" s="1">
        <v>6.2</v>
      </c>
      <c r="C266" s="1">
        <v>2.6568318</v>
      </c>
      <c r="D266" s="1">
        <v>2</v>
      </c>
      <c r="H266" s="1" t="s">
        <v>84</v>
      </c>
      <c r="I266" s="1">
        <v>6.9</v>
      </c>
      <c r="J266" s="1">
        <v>3</v>
      </c>
      <c r="K266" s="1">
        <v>1</v>
      </c>
      <c r="L266" s="1">
        <f t="shared" si="24"/>
        <v>0</v>
      </c>
      <c r="M266" s="1">
        <f t="shared" si="26"/>
        <v>0</v>
      </c>
      <c r="N266" s="1">
        <f t="shared" si="25"/>
        <v>1</v>
      </c>
      <c r="O266" s="1">
        <f t="shared" si="27"/>
        <v>0</v>
      </c>
      <c r="P266" s="1">
        <f t="shared" si="28"/>
        <v>1</v>
      </c>
      <c r="Q266" s="1" t="b">
        <f t="shared" si="29"/>
        <v>0</v>
      </c>
    </row>
    <row r="267" spans="1:17" x14ac:dyDescent="0.25">
      <c r="A267" s="1" t="s">
        <v>96</v>
      </c>
      <c r="B267" s="1">
        <v>6.1</v>
      </c>
      <c r="C267" s="1">
        <v>4.9965132999999984</v>
      </c>
      <c r="D267" s="1">
        <v>2</v>
      </c>
      <c r="H267" s="1" t="s">
        <v>85</v>
      </c>
      <c r="I267" s="1">
        <v>4.9000000000000004</v>
      </c>
      <c r="J267" s="1">
        <v>5</v>
      </c>
      <c r="K267" s="1">
        <v>1</v>
      </c>
      <c r="L267" s="1">
        <f t="shared" si="24"/>
        <v>0</v>
      </c>
      <c r="M267" s="1">
        <f t="shared" si="26"/>
        <v>0</v>
      </c>
      <c r="N267" s="1">
        <f t="shared" si="25"/>
        <v>1</v>
      </c>
      <c r="O267" s="1">
        <f t="shared" si="27"/>
        <v>0</v>
      </c>
      <c r="P267" s="1">
        <f t="shared" si="28"/>
        <v>1</v>
      </c>
      <c r="Q267" s="1" t="b">
        <f t="shared" si="29"/>
        <v>0</v>
      </c>
    </row>
    <row r="268" spans="1:17" x14ac:dyDescent="0.25">
      <c r="A268" s="1" t="s">
        <v>101</v>
      </c>
      <c r="B268" s="1">
        <v>7.9</v>
      </c>
      <c r="C268" s="1">
        <v>4.503490700000004</v>
      </c>
      <c r="D268" s="1">
        <v>2</v>
      </c>
      <c r="H268" s="1" t="s">
        <v>88</v>
      </c>
      <c r="I268" s="1">
        <v>5.6</v>
      </c>
      <c r="J268" s="1">
        <v>7</v>
      </c>
      <c r="K268" s="1">
        <v>1</v>
      </c>
      <c r="L268" s="1">
        <f t="shared" si="24"/>
        <v>0</v>
      </c>
      <c r="M268" s="1">
        <f t="shared" si="26"/>
        <v>0</v>
      </c>
      <c r="N268" s="1">
        <f t="shared" si="25"/>
        <v>1</v>
      </c>
      <c r="O268" s="1">
        <f t="shared" si="27"/>
        <v>0</v>
      </c>
      <c r="P268" s="1">
        <f t="shared" si="28"/>
        <v>1</v>
      </c>
      <c r="Q268" s="1" t="b">
        <f t="shared" si="29"/>
        <v>0</v>
      </c>
    </row>
    <row r="269" spans="1:17" x14ac:dyDescent="0.25">
      <c r="A269" s="1" t="s">
        <v>102</v>
      </c>
      <c r="B269" s="1">
        <v>6.8</v>
      </c>
      <c r="C269" s="1">
        <v>3.0222199999999986</v>
      </c>
      <c r="D269" s="1">
        <v>2</v>
      </c>
      <c r="H269" s="1" t="s">
        <v>90</v>
      </c>
      <c r="I269" s="1">
        <v>7.2</v>
      </c>
      <c r="J269" s="1">
        <v>2</v>
      </c>
      <c r="K269" s="1">
        <v>1</v>
      </c>
      <c r="L269" s="1">
        <f t="shared" si="24"/>
        <v>0</v>
      </c>
      <c r="M269" s="1">
        <f t="shared" si="26"/>
        <v>0</v>
      </c>
      <c r="N269" s="1">
        <f t="shared" si="25"/>
        <v>1</v>
      </c>
      <c r="O269" s="1">
        <f t="shared" si="27"/>
        <v>0</v>
      </c>
      <c r="P269" s="1">
        <f t="shared" si="28"/>
        <v>1</v>
      </c>
      <c r="Q269" s="1" t="b">
        <f t="shared" si="29"/>
        <v>0</v>
      </c>
    </row>
    <row r="270" spans="1:17" x14ac:dyDescent="0.25">
      <c r="A270" s="1" t="s">
        <v>60</v>
      </c>
      <c r="B270" s="1">
        <v>7.2</v>
      </c>
      <c r="C270" s="1">
        <v>5.3761009</v>
      </c>
      <c r="D270" s="1">
        <v>1</v>
      </c>
      <c r="H270" s="1" t="s">
        <v>91</v>
      </c>
      <c r="I270" s="1">
        <v>5</v>
      </c>
      <c r="J270" s="1">
        <v>2</v>
      </c>
      <c r="K270" s="1">
        <v>1</v>
      </c>
      <c r="L270" s="1">
        <f t="shared" si="24"/>
        <v>0</v>
      </c>
      <c r="M270" s="1">
        <f t="shared" si="26"/>
        <v>0</v>
      </c>
      <c r="N270" s="1">
        <f t="shared" si="25"/>
        <v>1</v>
      </c>
      <c r="O270" s="1">
        <f t="shared" si="27"/>
        <v>0</v>
      </c>
      <c r="P270" s="1">
        <f t="shared" si="28"/>
        <v>1</v>
      </c>
      <c r="Q270" s="1" t="b">
        <f t="shared" si="29"/>
        <v>0</v>
      </c>
    </row>
    <row r="271" spans="1:17" x14ac:dyDescent="0.25">
      <c r="A271" s="1" t="s">
        <v>66</v>
      </c>
      <c r="B271" s="1">
        <v>6.6</v>
      </c>
      <c r="C271" s="1">
        <v>2.0042519999999997</v>
      </c>
      <c r="D271" s="1">
        <v>1</v>
      </c>
      <c r="H271" s="1" t="s">
        <v>96</v>
      </c>
      <c r="I271" s="1">
        <v>6.1</v>
      </c>
      <c r="J271" s="1">
        <v>5</v>
      </c>
      <c r="K271" s="1">
        <v>1</v>
      </c>
      <c r="L271" s="1">
        <f t="shared" si="24"/>
        <v>0</v>
      </c>
      <c r="M271" s="1">
        <f t="shared" si="26"/>
        <v>0</v>
      </c>
      <c r="N271" s="1">
        <f t="shared" si="25"/>
        <v>1</v>
      </c>
      <c r="O271" s="1">
        <f t="shared" si="27"/>
        <v>0</v>
      </c>
      <c r="P271" s="1">
        <f t="shared" si="28"/>
        <v>1</v>
      </c>
      <c r="Q271" s="1" t="b">
        <f t="shared" si="29"/>
        <v>0</v>
      </c>
    </row>
    <row r="272" spans="1:17" x14ac:dyDescent="0.25">
      <c r="A272" s="1" t="s">
        <v>67</v>
      </c>
      <c r="B272" s="1">
        <v>5.4</v>
      </c>
      <c r="C272" s="1">
        <v>4.5086043000000018</v>
      </c>
      <c r="D272" s="1">
        <v>1</v>
      </c>
      <c r="H272" s="1" t="s">
        <v>99</v>
      </c>
      <c r="I272" s="1">
        <v>5.8</v>
      </c>
      <c r="J272" s="1">
        <v>4</v>
      </c>
      <c r="K272" s="1">
        <v>1</v>
      </c>
      <c r="L272" s="1">
        <f t="shared" si="24"/>
        <v>0</v>
      </c>
      <c r="M272" s="1">
        <f t="shared" si="26"/>
        <v>0</v>
      </c>
      <c r="N272" s="1">
        <f t="shared" si="25"/>
        <v>1</v>
      </c>
      <c r="O272" s="1">
        <f t="shared" si="27"/>
        <v>0</v>
      </c>
      <c r="P272" s="1">
        <f t="shared" si="28"/>
        <v>1</v>
      </c>
      <c r="Q272" s="1" t="b">
        <f t="shared" si="29"/>
        <v>0</v>
      </c>
    </row>
    <row r="273" spans="1:17" x14ac:dyDescent="0.25">
      <c r="A273" s="1" t="s">
        <v>105</v>
      </c>
      <c r="B273" s="1">
        <v>12.5</v>
      </c>
      <c r="C273" s="1">
        <v>3.1326363999999982</v>
      </c>
      <c r="D273" s="1">
        <v>1</v>
      </c>
      <c r="H273" s="1" t="s">
        <v>109</v>
      </c>
      <c r="I273" s="1">
        <v>5.4</v>
      </c>
      <c r="J273" s="1">
        <v>5</v>
      </c>
      <c r="K273" s="1">
        <v>0</v>
      </c>
      <c r="L273" s="1">
        <f t="shared" si="24"/>
        <v>0</v>
      </c>
      <c r="M273" s="1">
        <f t="shared" si="26"/>
        <v>0</v>
      </c>
      <c r="N273" s="1">
        <f t="shared" si="25"/>
        <v>1</v>
      </c>
      <c r="O273" s="1">
        <f t="shared" si="27"/>
        <v>0</v>
      </c>
      <c r="P273" s="1">
        <f t="shared" si="28"/>
        <v>1</v>
      </c>
      <c r="Q273" s="1" t="b">
        <f t="shared" si="29"/>
        <v>0</v>
      </c>
    </row>
    <row r="274" spans="1:17" x14ac:dyDescent="0.25">
      <c r="A274" s="1" t="s">
        <v>71</v>
      </c>
      <c r="B274" s="1">
        <v>7.4</v>
      </c>
      <c r="C274" s="1">
        <v>1.7320172999999994</v>
      </c>
      <c r="D274" s="1">
        <v>1</v>
      </c>
      <c r="H274" s="1" t="s">
        <v>72</v>
      </c>
      <c r="I274" s="1">
        <v>5.8</v>
      </c>
      <c r="J274" s="1">
        <v>4</v>
      </c>
      <c r="K274" s="1">
        <v>9</v>
      </c>
      <c r="L274" s="1">
        <f t="shared" si="24"/>
        <v>1</v>
      </c>
      <c r="M274" s="1">
        <f t="shared" si="26"/>
        <v>0</v>
      </c>
      <c r="N274" s="1">
        <f t="shared" si="25"/>
        <v>0</v>
      </c>
      <c r="O274" s="1">
        <f t="shared" si="27"/>
        <v>0</v>
      </c>
      <c r="P274" s="1">
        <f t="shared" si="28"/>
        <v>1</v>
      </c>
      <c r="Q274" s="1" t="b">
        <f t="shared" si="29"/>
        <v>0</v>
      </c>
    </row>
    <row r="275" spans="1:17" x14ac:dyDescent="0.25">
      <c r="A275" s="1" t="s">
        <v>78</v>
      </c>
      <c r="B275" s="1">
        <v>5.9</v>
      </c>
      <c r="C275" s="1">
        <v>5.1743732000000007</v>
      </c>
      <c r="D275" s="1">
        <v>1</v>
      </c>
      <c r="H275" s="1" t="s">
        <v>103</v>
      </c>
      <c r="I275" s="1">
        <v>5.7</v>
      </c>
      <c r="J275" s="1">
        <v>5</v>
      </c>
      <c r="K275" s="1">
        <v>9</v>
      </c>
      <c r="L275" s="1">
        <f t="shared" si="24"/>
        <v>1</v>
      </c>
      <c r="M275" s="1">
        <f t="shared" si="26"/>
        <v>0</v>
      </c>
      <c r="N275" s="1">
        <f t="shared" si="25"/>
        <v>0</v>
      </c>
      <c r="O275" s="1">
        <f t="shared" si="27"/>
        <v>0</v>
      </c>
      <c r="P275" s="1">
        <f t="shared" si="28"/>
        <v>1</v>
      </c>
      <c r="Q275" s="1" t="b">
        <f t="shared" si="29"/>
        <v>0</v>
      </c>
    </row>
    <row r="276" spans="1:17" x14ac:dyDescent="0.25">
      <c r="A276" s="1" t="s">
        <v>109</v>
      </c>
      <c r="B276" s="1">
        <v>5.4</v>
      </c>
      <c r="C276" s="1">
        <v>4.4481852000000011</v>
      </c>
      <c r="D276" s="1">
        <v>1</v>
      </c>
      <c r="H276" s="1" t="s">
        <v>64</v>
      </c>
      <c r="I276" s="1">
        <v>5.2</v>
      </c>
      <c r="J276" s="1">
        <v>4</v>
      </c>
      <c r="K276" s="1">
        <v>7</v>
      </c>
      <c r="L276" s="1">
        <f t="shared" si="24"/>
        <v>1</v>
      </c>
      <c r="M276" s="1">
        <f t="shared" si="26"/>
        <v>0</v>
      </c>
      <c r="N276" s="1">
        <f t="shared" si="25"/>
        <v>0</v>
      </c>
      <c r="O276" s="1">
        <f t="shared" si="27"/>
        <v>0</v>
      </c>
      <c r="P276" s="1">
        <f t="shared" si="28"/>
        <v>1</v>
      </c>
      <c r="Q276" s="1" t="b">
        <f t="shared" si="29"/>
        <v>0</v>
      </c>
    </row>
    <row r="277" spans="1:17" x14ac:dyDescent="0.25">
      <c r="A277" s="1" t="s">
        <v>80</v>
      </c>
      <c r="B277" s="1">
        <v>5.8</v>
      </c>
      <c r="C277" s="1">
        <v>2.9092424000000006</v>
      </c>
      <c r="D277" s="1">
        <v>1</v>
      </c>
      <c r="H277" s="1" t="s">
        <v>69</v>
      </c>
      <c r="I277" s="1">
        <v>5.2</v>
      </c>
      <c r="J277" s="1">
        <v>7</v>
      </c>
      <c r="K277" s="1">
        <v>4</v>
      </c>
      <c r="L277" s="1">
        <f t="shared" si="24"/>
        <v>0</v>
      </c>
      <c r="M277" s="1">
        <f t="shared" si="26"/>
        <v>1</v>
      </c>
      <c r="N277" s="1">
        <f t="shared" si="25"/>
        <v>0</v>
      </c>
      <c r="O277" s="1">
        <f t="shared" si="27"/>
        <v>0</v>
      </c>
      <c r="P277" s="1">
        <f t="shared" si="28"/>
        <v>1</v>
      </c>
      <c r="Q277" s="1" t="b">
        <f t="shared" si="29"/>
        <v>0</v>
      </c>
    </row>
    <row r="278" spans="1:17" x14ac:dyDescent="0.25">
      <c r="A278" s="1" t="s">
        <v>85</v>
      </c>
      <c r="B278" s="1">
        <v>4.9000000000000004</v>
      </c>
      <c r="C278" s="1">
        <v>5.1270658999999998</v>
      </c>
      <c r="D278" s="1">
        <v>1</v>
      </c>
      <c r="H278" s="1" t="s">
        <v>59</v>
      </c>
      <c r="I278" s="1">
        <v>6.7</v>
      </c>
      <c r="J278" s="1">
        <v>7</v>
      </c>
      <c r="K278" s="1">
        <v>2</v>
      </c>
      <c r="L278" s="1">
        <f t="shared" si="24"/>
        <v>0</v>
      </c>
      <c r="M278" s="1">
        <f t="shared" si="26"/>
        <v>0</v>
      </c>
      <c r="N278" s="1">
        <f t="shared" si="25"/>
        <v>1</v>
      </c>
      <c r="O278" s="1">
        <f t="shared" si="27"/>
        <v>0</v>
      </c>
      <c r="P278" s="1">
        <f t="shared" si="28"/>
        <v>1</v>
      </c>
      <c r="Q278" s="1" t="b">
        <f t="shared" si="29"/>
        <v>0</v>
      </c>
    </row>
    <row r="279" spans="1:17" x14ac:dyDescent="0.25">
      <c r="A279" s="1" t="s">
        <v>86</v>
      </c>
      <c r="B279" s="1">
        <v>5.3</v>
      </c>
      <c r="C279" s="1">
        <v>3.5947557000000003</v>
      </c>
      <c r="D279" s="1">
        <v>1</v>
      </c>
      <c r="H279" s="1" t="s">
        <v>63</v>
      </c>
      <c r="I279" s="1">
        <v>7.7</v>
      </c>
      <c r="J279" s="1">
        <v>3</v>
      </c>
      <c r="K279" s="1">
        <v>2</v>
      </c>
      <c r="L279" s="1">
        <f t="shared" ref="L279:L342" si="30">IF(AND((10&gt;K279),(K279&gt;=J279),(J279&gt;=2)),1,0)</f>
        <v>0</v>
      </c>
      <c r="M279" s="1">
        <f t="shared" si="26"/>
        <v>0</v>
      </c>
      <c r="N279" s="1">
        <f t="shared" si="25"/>
        <v>1</v>
      </c>
      <c r="O279" s="1">
        <f t="shared" si="27"/>
        <v>0</v>
      </c>
      <c r="P279" s="1">
        <f t="shared" si="28"/>
        <v>1</v>
      </c>
      <c r="Q279" s="1" t="b">
        <f t="shared" si="29"/>
        <v>0</v>
      </c>
    </row>
    <row r="280" spans="1:17" x14ac:dyDescent="0.25">
      <c r="A280" s="1" t="s">
        <v>114</v>
      </c>
      <c r="B280" s="1">
        <v>4.8</v>
      </c>
      <c r="C280" s="1">
        <v>8.5706536</v>
      </c>
      <c r="D280" s="1">
        <v>1</v>
      </c>
      <c r="H280" s="1" t="s">
        <v>65</v>
      </c>
      <c r="I280" s="1">
        <v>10.3</v>
      </c>
      <c r="J280" s="1">
        <v>3</v>
      </c>
      <c r="K280" s="1">
        <v>2</v>
      </c>
      <c r="L280" s="1">
        <f t="shared" si="30"/>
        <v>0</v>
      </c>
      <c r="M280" s="1">
        <f t="shared" si="26"/>
        <v>0</v>
      </c>
      <c r="N280" s="1">
        <f t="shared" ref="N280:N343" si="31">IF(K280&lt;=2,1,0)</f>
        <v>1</v>
      </c>
      <c r="O280" s="1">
        <f t="shared" si="27"/>
        <v>0</v>
      </c>
      <c r="P280" s="1">
        <f t="shared" si="28"/>
        <v>1</v>
      </c>
      <c r="Q280" s="1" t="b">
        <f t="shared" si="29"/>
        <v>0</v>
      </c>
    </row>
    <row r="281" spans="1:17" x14ac:dyDescent="0.25">
      <c r="A281" s="1" t="s">
        <v>88</v>
      </c>
      <c r="B281" s="1">
        <v>5.6</v>
      </c>
      <c r="C281" s="1">
        <v>7.6006137999999988</v>
      </c>
      <c r="D281" s="1">
        <v>1</v>
      </c>
      <c r="H281" s="1" t="s">
        <v>68</v>
      </c>
      <c r="I281" s="1">
        <v>6.7</v>
      </c>
      <c r="J281" s="1">
        <v>4</v>
      </c>
      <c r="K281" s="1">
        <v>2</v>
      </c>
      <c r="L281" s="1">
        <f t="shared" si="30"/>
        <v>0</v>
      </c>
      <c r="M281" s="1">
        <f t="shared" si="26"/>
        <v>0</v>
      </c>
      <c r="N281" s="1">
        <f t="shared" si="31"/>
        <v>1</v>
      </c>
      <c r="O281" s="1">
        <f t="shared" si="27"/>
        <v>0</v>
      </c>
      <c r="P281" s="1">
        <f t="shared" si="28"/>
        <v>1</v>
      </c>
      <c r="Q281" s="1" t="b">
        <f t="shared" si="29"/>
        <v>0</v>
      </c>
    </row>
    <row r="282" spans="1:17" x14ac:dyDescent="0.25">
      <c r="A282" s="1" t="s">
        <v>91</v>
      </c>
      <c r="B282" s="1">
        <v>5</v>
      </c>
      <c r="C282" s="1">
        <v>3.3505580000000021</v>
      </c>
      <c r="D282" s="1">
        <v>1</v>
      </c>
      <c r="H282" s="1" t="s">
        <v>77</v>
      </c>
      <c r="I282" s="1">
        <v>8.4</v>
      </c>
      <c r="J282" s="1">
        <v>4</v>
      </c>
      <c r="K282" s="1">
        <v>2</v>
      </c>
      <c r="L282" s="1">
        <f t="shared" si="30"/>
        <v>0</v>
      </c>
      <c r="M282" s="1">
        <f t="shared" si="26"/>
        <v>0</v>
      </c>
      <c r="N282" s="1">
        <f t="shared" si="31"/>
        <v>1</v>
      </c>
      <c r="O282" s="1">
        <f t="shared" si="27"/>
        <v>0</v>
      </c>
      <c r="P282" s="1">
        <f t="shared" si="28"/>
        <v>1</v>
      </c>
      <c r="Q282" s="1" t="b">
        <f t="shared" si="29"/>
        <v>0</v>
      </c>
    </row>
    <row r="283" spans="1:17" x14ac:dyDescent="0.25">
      <c r="A283" s="1" t="s">
        <v>95</v>
      </c>
      <c r="B283" s="1">
        <v>5.2</v>
      </c>
      <c r="C283" s="1">
        <v>3.5388936000000029</v>
      </c>
      <c r="D283" s="1">
        <v>1</v>
      </c>
      <c r="H283" s="1" t="s">
        <v>79</v>
      </c>
      <c r="I283" s="1">
        <v>12.3</v>
      </c>
      <c r="J283" s="1">
        <v>5</v>
      </c>
      <c r="K283" s="1">
        <v>2</v>
      </c>
      <c r="L283" s="1">
        <f t="shared" si="30"/>
        <v>0</v>
      </c>
      <c r="M283" s="1">
        <f t="shared" si="26"/>
        <v>0</v>
      </c>
      <c r="N283" s="1">
        <f t="shared" si="31"/>
        <v>1</v>
      </c>
      <c r="O283" s="1">
        <f t="shared" si="27"/>
        <v>0</v>
      </c>
      <c r="P283" s="1">
        <f t="shared" si="28"/>
        <v>1</v>
      </c>
      <c r="Q283" s="1" t="b">
        <f t="shared" si="29"/>
        <v>0</v>
      </c>
    </row>
    <row r="284" spans="1:17" x14ac:dyDescent="0.25">
      <c r="A284" s="1" t="s">
        <v>99</v>
      </c>
      <c r="B284" s="1">
        <v>5.8</v>
      </c>
      <c r="C284" s="1">
        <v>4.3848777000000005</v>
      </c>
      <c r="D284" s="1">
        <v>1</v>
      </c>
      <c r="H284" s="1" t="s">
        <v>81</v>
      </c>
      <c r="I284" s="1">
        <v>7.4</v>
      </c>
      <c r="J284" s="1">
        <v>6</v>
      </c>
      <c r="K284" s="1">
        <v>2</v>
      </c>
      <c r="L284" s="1">
        <f t="shared" si="30"/>
        <v>0</v>
      </c>
      <c r="M284" s="1">
        <f t="shared" si="26"/>
        <v>0</v>
      </c>
      <c r="N284" s="1">
        <f t="shared" si="31"/>
        <v>1</v>
      </c>
      <c r="O284" s="1">
        <f t="shared" si="27"/>
        <v>0</v>
      </c>
      <c r="P284" s="1">
        <f t="shared" si="28"/>
        <v>1</v>
      </c>
      <c r="Q284" s="1" t="b">
        <f t="shared" si="29"/>
        <v>0</v>
      </c>
    </row>
    <row r="285" spans="1:17" x14ac:dyDescent="0.25">
      <c r="A285" s="1" t="s">
        <v>73</v>
      </c>
      <c r="B285" s="1">
        <v>6.5</v>
      </c>
      <c r="C285" s="1">
        <v>3.8415864999999982</v>
      </c>
      <c r="D285" s="1">
        <v>0</v>
      </c>
      <c r="H285" s="1" t="s">
        <v>82</v>
      </c>
      <c r="I285" s="1">
        <v>8.5</v>
      </c>
      <c r="J285" s="1">
        <v>3</v>
      </c>
      <c r="K285" s="1">
        <v>2</v>
      </c>
      <c r="L285" s="1">
        <f t="shared" si="30"/>
        <v>0</v>
      </c>
      <c r="M285" s="1">
        <f t="shared" si="26"/>
        <v>0</v>
      </c>
      <c r="N285" s="1">
        <f t="shared" si="31"/>
        <v>1</v>
      </c>
      <c r="O285" s="1">
        <f t="shared" si="27"/>
        <v>0</v>
      </c>
      <c r="P285" s="1">
        <f t="shared" si="28"/>
        <v>1</v>
      </c>
      <c r="Q285" s="1" t="b">
        <f t="shared" si="29"/>
        <v>0</v>
      </c>
    </row>
    <row r="286" spans="1:17" x14ac:dyDescent="0.25">
      <c r="A286" s="1" t="s">
        <v>100</v>
      </c>
      <c r="B286" s="1">
        <v>9.6</v>
      </c>
      <c r="C286" s="1">
        <v>4.5411099000000004</v>
      </c>
      <c r="D286" s="1">
        <v>-1</v>
      </c>
      <c r="H286" s="1" t="s">
        <v>106</v>
      </c>
      <c r="I286" s="1">
        <v>5.4</v>
      </c>
      <c r="J286" s="1">
        <v>4</v>
      </c>
      <c r="K286" s="1">
        <v>2</v>
      </c>
      <c r="L286" s="1">
        <f t="shared" si="30"/>
        <v>0</v>
      </c>
      <c r="M286" s="1">
        <f t="shared" si="26"/>
        <v>0</v>
      </c>
      <c r="N286" s="1">
        <f t="shared" si="31"/>
        <v>1</v>
      </c>
      <c r="O286" s="1">
        <f t="shared" si="27"/>
        <v>0</v>
      </c>
      <c r="P286" s="1">
        <f t="shared" si="28"/>
        <v>1</v>
      </c>
      <c r="Q286" s="1" t="b">
        <f t="shared" si="29"/>
        <v>0</v>
      </c>
    </row>
    <row r="287" spans="1:17" x14ac:dyDescent="0.25">
      <c r="A287" s="1" t="s">
        <v>89</v>
      </c>
      <c r="B287" s="1">
        <v>6.2</v>
      </c>
      <c r="C287" s="1">
        <v>3.5754201000000014</v>
      </c>
      <c r="D287" s="1">
        <v>14</v>
      </c>
      <c r="H287" s="1" t="s">
        <v>107</v>
      </c>
      <c r="I287" s="1">
        <v>6.5</v>
      </c>
      <c r="J287" s="1">
        <v>5</v>
      </c>
      <c r="K287" s="1">
        <v>2</v>
      </c>
      <c r="L287" s="1">
        <f t="shared" si="30"/>
        <v>0</v>
      </c>
      <c r="M287" s="1">
        <f t="shared" si="26"/>
        <v>0</v>
      </c>
      <c r="N287" s="1">
        <f t="shared" si="31"/>
        <v>1</v>
      </c>
      <c r="O287" s="1">
        <f t="shared" si="27"/>
        <v>0</v>
      </c>
      <c r="P287" s="1">
        <f t="shared" si="28"/>
        <v>1</v>
      </c>
      <c r="Q287" s="1" t="b">
        <f t="shared" si="29"/>
        <v>0</v>
      </c>
    </row>
    <row r="288" spans="1:17" x14ac:dyDescent="0.25">
      <c r="A288" s="1" t="s">
        <v>96</v>
      </c>
      <c r="B288" s="1">
        <v>6.1</v>
      </c>
      <c r="C288" s="1">
        <v>5.4132479999999967</v>
      </c>
      <c r="D288" s="1">
        <v>12</v>
      </c>
      <c r="H288" s="1" t="s">
        <v>89</v>
      </c>
      <c r="I288" s="1">
        <v>6.2</v>
      </c>
      <c r="J288" s="1">
        <v>3</v>
      </c>
      <c r="K288" s="1">
        <v>2</v>
      </c>
      <c r="L288" s="1">
        <f t="shared" si="30"/>
        <v>0</v>
      </c>
      <c r="M288" s="1">
        <f t="shared" si="26"/>
        <v>0</v>
      </c>
      <c r="N288" s="1">
        <f t="shared" si="31"/>
        <v>1</v>
      </c>
      <c r="O288" s="1">
        <f t="shared" si="27"/>
        <v>0</v>
      </c>
      <c r="P288" s="1">
        <f t="shared" si="28"/>
        <v>1</v>
      </c>
      <c r="Q288" s="1" t="b">
        <f t="shared" si="29"/>
        <v>0</v>
      </c>
    </row>
    <row r="289" spans="1:17" x14ac:dyDescent="0.25">
      <c r="A289" s="1" t="s">
        <v>68</v>
      </c>
      <c r="B289" s="1">
        <v>6.7</v>
      </c>
      <c r="C289" s="1">
        <v>4.015105499999998</v>
      </c>
      <c r="D289" s="1">
        <v>10</v>
      </c>
      <c r="H289" s="1" t="s">
        <v>96</v>
      </c>
      <c r="I289" s="1">
        <v>6.1</v>
      </c>
      <c r="J289" s="1">
        <v>5</v>
      </c>
      <c r="K289" s="1">
        <v>2</v>
      </c>
      <c r="L289" s="1">
        <f t="shared" si="30"/>
        <v>0</v>
      </c>
      <c r="M289" s="1">
        <f t="shared" si="26"/>
        <v>0</v>
      </c>
      <c r="N289" s="1">
        <f t="shared" si="31"/>
        <v>1</v>
      </c>
      <c r="O289" s="1">
        <f t="shared" si="27"/>
        <v>0</v>
      </c>
      <c r="P289" s="1">
        <f t="shared" si="28"/>
        <v>1</v>
      </c>
      <c r="Q289" s="1" t="b">
        <f t="shared" si="29"/>
        <v>0</v>
      </c>
    </row>
    <row r="290" spans="1:17" x14ac:dyDescent="0.25">
      <c r="A290" s="1" t="s">
        <v>80</v>
      </c>
      <c r="B290" s="1">
        <v>5.8</v>
      </c>
      <c r="C290" s="1">
        <v>4.4583050000000011</v>
      </c>
      <c r="D290" s="1">
        <v>9</v>
      </c>
      <c r="H290" s="1" t="s">
        <v>101</v>
      </c>
      <c r="I290" s="1">
        <v>7.9</v>
      </c>
      <c r="J290" s="1">
        <v>5</v>
      </c>
      <c r="K290" s="1">
        <v>2</v>
      </c>
      <c r="L290" s="1">
        <f t="shared" si="30"/>
        <v>0</v>
      </c>
      <c r="M290" s="1">
        <f t="shared" si="26"/>
        <v>0</v>
      </c>
      <c r="N290" s="1">
        <f t="shared" si="31"/>
        <v>1</v>
      </c>
      <c r="O290" s="1">
        <f t="shared" si="27"/>
        <v>0</v>
      </c>
      <c r="P290" s="1">
        <f t="shared" si="28"/>
        <v>1</v>
      </c>
      <c r="Q290" s="1" t="b">
        <f t="shared" si="29"/>
        <v>0</v>
      </c>
    </row>
    <row r="291" spans="1:17" x14ac:dyDescent="0.25">
      <c r="A291" s="1" t="s">
        <v>102</v>
      </c>
      <c r="B291" s="1">
        <v>6.8</v>
      </c>
      <c r="C291" s="1">
        <v>3.2022604000000019</v>
      </c>
      <c r="D291" s="1">
        <v>9</v>
      </c>
      <c r="H291" s="1" t="s">
        <v>102</v>
      </c>
      <c r="I291" s="1">
        <v>6.8</v>
      </c>
      <c r="J291" s="1">
        <v>3</v>
      </c>
      <c r="K291" s="1">
        <v>2</v>
      </c>
      <c r="L291" s="1">
        <f t="shared" si="30"/>
        <v>0</v>
      </c>
      <c r="M291" s="1">
        <f t="shared" si="26"/>
        <v>0</v>
      </c>
      <c r="N291" s="1">
        <f t="shared" si="31"/>
        <v>1</v>
      </c>
      <c r="O291" s="1">
        <f t="shared" si="27"/>
        <v>0</v>
      </c>
      <c r="P291" s="1">
        <f t="shared" si="28"/>
        <v>1</v>
      </c>
      <c r="Q291" s="1" t="b">
        <f t="shared" si="29"/>
        <v>0</v>
      </c>
    </row>
    <row r="292" spans="1:17" x14ac:dyDescent="0.25">
      <c r="A292" s="1" t="s">
        <v>63</v>
      </c>
      <c r="B292" s="1">
        <v>7.7</v>
      </c>
      <c r="C292" s="1">
        <v>3.8770850999999995</v>
      </c>
      <c r="D292" s="1">
        <v>8</v>
      </c>
      <c r="H292" s="1" t="s">
        <v>60</v>
      </c>
      <c r="I292" s="1">
        <v>7.2</v>
      </c>
      <c r="J292" s="1">
        <v>5</v>
      </c>
      <c r="K292" s="1">
        <v>1</v>
      </c>
      <c r="L292" s="1">
        <f t="shared" si="30"/>
        <v>0</v>
      </c>
      <c r="M292" s="1">
        <f t="shared" si="26"/>
        <v>0</v>
      </c>
      <c r="N292" s="1">
        <f t="shared" si="31"/>
        <v>1</v>
      </c>
      <c r="O292" s="1">
        <f t="shared" si="27"/>
        <v>0</v>
      </c>
      <c r="P292" s="1">
        <f t="shared" si="28"/>
        <v>1</v>
      </c>
      <c r="Q292" s="1" t="b">
        <f t="shared" si="29"/>
        <v>0</v>
      </c>
    </row>
    <row r="293" spans="1:17" x14ac:dyDescent="0.25">
      <c r="A293" s="1" t="s">
        <v>72</v>
      </c>
      <c r="B293" s="1">
        <v>5.8</v>
      </c>
      <c r="C293" s="1">
        <v>4.2089013000000008</v>
      </c>
      <c r="D293" s="1">
        <v>8</v>
      </c>
      <c r="H293" s="1" t="s">
        <v>66</v>
      </c>
      <c r="I293" s="1">
        <v>6.6</v>
      </c>
      <c r="J293" s="1">
        <v>2</v>
      </c>
      <c r="K293" s="1">
        <v>1</v>
      </c>
      <c r="L293" s="1">
        <f t="shared" si="30"/>
        <v>0</v>
      </c>
      <c r="M293" s="1">
        <f t="shared" si="26"/>
        <v>0</v>
      </c>
      <c r="N293" s="1">
        <f t="shared" si="31"/>
        <v>1</v>
      </c>
      <c r="O293" s="1">
        <f t="shared" si="27"/>
        <v>0</v>
      </c>
      <c r="P293" s="1">
        <f t="shared" si="28"/>
        <v>1</v>
      </c>
      <c r="Q293" s="1" t="b">
        <f t="shared" si="29"/>
        <v>0</v>
      </c>
    </row>
    <row r="294" spans="1:17" x14ac:dyDescent="0.25">
      <c r="A294" s="1" t="s">
        <v>81</v>
      </c>
      <c r="B294" s="1">
        <v>7.4</v>
      </c>
      <c r="C294" s="1">
        <v>4.942612699999998</v>
      </c>
      <c r="D294" s="1">
        <v>8</v>
      </c>
      <c r="H294" s="1" t="s">
        <v>67</v>
      </c>
      <c r="I294" s="1">
        <v>5.4</v>
      </c>
      <c r="J294" s="1">
        <v>5</v>
      </c>
      <c r="K294" s="1">
        <v>1</v>
      </c>
      <c r="L294" s="1">
        <f t="shared" si="30"/>
        <v>0</v>
      </c>
      <c r="M294" s="1">
        <f t="shared" si="26"/>
        <v>0</v>
      </c>
      <c r="N294" s="1">
        <f t="shared" si="31"/>
        <v>1</v>
      </c>
      <c r="O294" s="1">
        <f t="shared" si="27"/>
        <v>0</v>
      </c>
      <c r="P294" s="1">
        <f t="shared" si="28"/>
        <v>1</v>
      </c>
      <c r="Q294" s="1" t="b">
        <f t="shared" si="29"/>
        <v>0</v>
      </c>
    </row>
    <row r="295" spans="1:17" x14ac:dyDescent="0.25">
      <c r="A295" s="1" t="s">
        <v>109</v>
      </c>
      <c r="B295" s="1">
        <v>5.4</v>
      </c>
      <c r="C295" s="1">
        <v>4.8247873999999999</v>
      </c>
      <c r="D295" s="1">
        <v>7</v>
      </c>
      <c r="H295" s="1" t="s">
        <v>105</v>
      </c>
      <c r="I295" s="1">
        <v>12.5</v>
      </c>
      <c r="J295" s="1">
        <v>3</v>
      </c>
      <c r="K295" s="1">
        <v>1</v>
      </c>
      <c r="L295" s="1">
        <f t="shared" si="30"/>
        <v>0</v>
      </c>
      <c r="M295" s="1">
        <f t="shared" si="26"/>
        <v>0</v>
      </c>
      <c r="N295" s="1">
        <f t="shared" si="31"/>
        <v>1</v>
      </c>
      <c r="O295" s="1">
        <f t="shared" si="27"/>
        <v>0</v>
      </c>
      <c r="P295" s="1">
        <f t="shared" si="28"/>
        <v>1</v>
      </c>
      <c r="Q295" s="1" t="b">
        <f t="shared" si="29"/>
        <v>0</v>
      </c>
    </row>
    <row r="296" spans="1:17" x14ac:dyDescent="0.25">
      <c r="A296" s="1" t="s">
        <v>59</v>
      </c>
      <c r="B296" s="1">
        <v>6.7</v>
      </c>
      <c r="C296" s="1">
        <v>6.5175648999999956</v>
      </c>
      <c r="D296" s="1">
        <v>6</v>
      </c>
      <c r="H296" s="1" t="s">
        <v>71</v>
      </c>
      <c r="I296" s="1">
        <v>7.4</v>
      </c>
      <c r="J296" s="1">
        <v>2</v>
      </c>
      <c r="K296" s="1">
        <v>1</v>
      </c>
      <c r="L296" s="1">
        <f t="shared" si="30"/>
        <v>0</v>
      </c>
      <c r="M296" s="1">
        <f t="shared" si="26"/>
        <v>0</v>
      </c>
      <c r="N296" s="1">
        <f t="shared" si="31"/>
        <v>1</v>
      </c>
      <c r="O296" s="1">
        <f t="shared" si="27"/>
        <v>0</v>
      </c>
      <c r="P296" s="1">
        <f t="shared" si="28"/>
        <v>1</v>
      </c>
      <c r="Q296" s="1" t="b">
        <f t="shared" si="29"/>
        <v>0</v>
      </c>
    </row>
    <row r="297" spans="1:17" x14ac:dyDescent="0.25">
      <c r="A297" s="1" t="s">
        <v>66</v>
      </c>
      <c r="B297" s="1">
        <v>6.6</v>
      </c>
      <c r="C297" s="1">
        <v>1.3654245000000005</v>
      </c>
      <c r="D297" s="1">
        <v>6</v>
      </c>
      <c r="H297" s="1" t="s">
        <v>78</v>
      </c>
      <c r="I297" s="1">
        <v>5.9</v>
      </c>
      <c r="J297" s="1">
        <v>5</v>
      </c>
      <c r="K297" s="1">
        <v>1</v>
      </c>
      <c r="L297" s="1">
        <f t="shared" si="30"/>
        <v>0</v>
      </c>
      <c r="M297" s="1">
        <f t="shared" si="26"/>
        <v>0</v>
      </c>
      <c r="N297" s="1">
        <f t="shared" si="31"/>
        <v>1</v>
      </c>
      <c r="O297" s="1">
        <f t="shared" si="27"/>
        <v>0</v>
      </c>
      <c r="P297" s="1">
        <f t="shared" si="28"/>
        <v>1</v>
      </c>
      <c r="Q297" s="1" t="b">
        <f t="shared" si="29"/>
        <v>0</v>
      </c>
    </row>
    <row r="298" spans="1:17" x14ac:dyDescent="0.25">
      <c r="A298" s="1" t="s">
        <v>78</v>
      </c>
      <c r="B298" s="1">
        <v>5.9</v>
      </c>
      <c r="C298" s="1">
        <v>5.3212264999999972</v>
      </c>
      <c r="D298" s="1">
        <v>6</v>
      </c>
      <c r="H298" s="1" t="s">
        <v>109</v>
      </c>
      <c r="I298" s="1">
        <v>5.4</v>
      </c>
      <c r="J298" s="1">
        <v>4</v>
      </c>
      <c r="K298" s="1">
        <v>1</v>
      </c>
      <c r="L298" s="1">
        <f t="shared" si="30"/>
        <v>0</v>
      </c>
      <c r="M298" s="1">
        <f t="shared" si="26"/>
        <v>0</v>
      </c>
      <c r="N298" s="1">
        <f t="shared" si="31"/>
        <v>1</v>
      </c>
      <c r="O298" s="1">
        <f t="shared" si="27"/>
        <v>0</v>
      </c>
      <c r="P298" s="1">
        <f t="shared" si="28"/>
        <v>1</v>
      </c>
      <c r="Q298" s="1" t="b">
        <f t="shared" si="29"/>
        <v>0</v>
      </c>
    </row>
    <row r="299" spans="1:17" x14ac:dyDescent="0.25">
      <c r="A299" s="1" t="s">
        <v>105</v>
      </c>
      <c r="B299" s="1">
        <v>12.5</v>
      </c>
      <c r="C299" s="1">
        <v>2.8149303000000012</v>
      </c>
      <c r="D299" s="1">
        <v>5</v>
      </c>
      <c r="H299" s="1" t="s">
        <v>80</v>
      </c>
      <c r="I299" s="1">
        <v>5.8</v>
      </c>
      <c r="J299" s="1">
        <v>3</v>
      </c>
      <c r="K299" s="1">
        <v>1</v>
      </c>
      <c r="L299" s="1">
        <f t="shared" si="30"/>
        <v>0</v>
      </c>
      <c r="M299" s="1">
        <f t="shared" si="26"/>
        <v>0</v>
      </c>
      <c r="N299" s="1">
        <f t="shared" si="31"/>
        <v>1</v>
      </c>
      <c r="O299" s="1">
        <f t="shared" si="27"/>
        <v>0</v>
      </c>
      <c r="P299" s="1">
        <f t="shared" si="28"/>
        <v>1</v>
      </c>
      <c r="Q299" s="1" t="b">
        <f t="shared" si="29"/>
        <v>0</v>
      </c>
    </row>
    <row r="300" spans="1:17" x14ac:dyDescent="0.25">
      <c r="A300" s="1" t="s">
        <v>103</v>
      </c>
      <c r="B300" s="1">
        <v>5.7</v>
      </c>
      <c r="C300" s="1">
        <v>4.3916059999999995</v>
      </c>
      <c r="D300" s="1">
        <v>5</v>
      </c>
      <c r="H300" s="1" t="s">
        <v>85</v>
      </c>
      <c r="I300" s="1">
        <v>4.9000000000000004</v>
      </c>
      <c r="J300" s="1">
        <v>5</v>
      </c>
      <c r="K300" s="1">
        <v>1</v>
      </c>
      <c r="L300" s="1">
        <f t="shared" si="30"/>
        <v>0</v>
      </c>
      <c r="M300" s="1">
        <f t="shared" si="26"/>
        <v>0</v>
      </c>
      <c r="N300" s="1">
        <f t="shared" si="31"/>
        <v>1</v>
      </c>
      <c r="O300" s="1">
        <f t="shared" si="27"/>
        <v>0</v>
      </c>
      <c r="P300" s="1">
        <f t="shared" si="28"/>
        <v>1</v>
      </c>
      <c r="Q300" s="1" t="b">
        <f t="shared" si="29"/>
        <v>0</v>
      </c>
    </row>
    <row r="301" spans="1:17" x14ac:dyDescent="0.25">
      <c r="A301" s="1" t="s">
        <v>65</v>
      </c>
      <c r="B301" s="1">
        <v>10.3</v>
      </c>
      <c r="C301" s="1">
        <v>3.2689013000000013</v>
      </c>
      <c r="D301" s="1">
        <v>2</v>
      </c>
      <c r="H301" s="1" t="s">
        <v>86</v>
      </c>
      <c r="I301" s="1">
        <v>5.3</v>
      </c>
      <c r="J301" s="1">
        <v>4</v>
      </c>
      <c r="K301" s="1">
        <v>1</v>
      </c>
      <c r="L301" s="1">
        <f t="shared" si="30"/>
        <v>0</v>
      </c>
      <c r="M301" s="1">
        <f t="shared" si="26"/>
        <v>0</v>
      </c>
      <c r="N301" s="1">
        <f t="shared" si="31"/>
        <v>1</v>
      </c>
      <c r="O301" s="1">
        <f t="shared" si="27"/>
        <v>0</v>
      </c>
      <c r="P301" s="1">
        <f t="shared" si="28"/>
        <v>1</v>
      </c>
      <c r="Q301" s="1" t="b">
        <f t="shared" si="29"/>
        <v>0</v>
      </c>
    </row>
    <row r="302" spans="1:17" x14ac:dyDescent="0.25">
      <c r="A302" s="1" t="s">
        <v>77</v>
      </c>
      <c r="B302" s="1">
        <v>8.4</v>
      </c>
      <c r="C302" s="1">
        <v>5.4179557999999997</v>
      </c>
      <c r="D302" s="1">
        <v>2</v>
      </c>
      <c r="H302" s="1" t="s">
        <v>114</v>
      </c>
      <c r="I302" s="1">
        <v>4.8</v>
      </c>
      <c r="J302" s="1">
        <v>9</v>
      </c>
      <c r="K302" s="1">
        <v>1</v>
      </c>
      <c r="L302" s="1">
        <f t="shared" si="30"/>
        <v>0</v>
      </c>
      <c r="M302" s="1">
        <f t="shared" si="26"/>
        <v>0</v>
      </c>
      <c r="N302" s="1">
        <f t="shared" si="31"/>
        <v>1</v>
      </c>
      <c r="O302" s="1">
        <f t="shared" si="27"/>
        <v>0</v>
      </c>
      <c r="P302" s="1">
        <f t="shared" si="28"/>
        <v>1</v>
      </c>
      <c r="Q302" s="1" t="b">
        <f t="shared" si="29"/>
        <v>0</v>
      </c>
    </row>
    <row r="303" spans="1:17" x14ac:dyDescent="0.25">
      <c r="A303" s="1" t="s">
        <v>79</v>
      </c>
      <c r="B303" s="1">
        <v>12.3</v>
      </c>
      <c r="C303" s="1">
        <v>6.4511623000000018</v>
      </c>
      <c r="D303" s="1">
        <v>2</v>
      </c>
      <c r="H303" s="1" t="s">
        <v>88</v>
      </c>
      <c r="I303" s="1">
        <v>5.6</v>
      </c>
      <c r="J303" s="1">
        <v>8</v>
      </c>
      <c r="K303" s="1">
        <v>1</v>
      </c>
      <c r="L303" s="1">
        <f t="shared" si="30"/>
        <v>0</v>
      </c>
      <c r="M303" s="1">
        <f t="shared" si="26"/>
        <v>0</v>
      </c>
      <c r="N303" s="1">
        <f t="shared" si="31"/>
        <v>1</v>
      </c>
      <c r="O303" s="1">
        <f t="shared" si="27"/>
        <v>0</v>
      </c>
      <c r="P303" s="1">
        <f t="shared" si="28"/>
        <v>1</v>
      </c>
      <c r="Q303" s="1" t="b">
        <f t="shared" si="29"/>
        <v>0</v>
      </c>
    </row>
    <row r="304" spans="1:17" x14ac:dyDescent="0.25">
      <c r="A304" s="1" t="s">
        <v>83</v>
      </c>
      <c r="B304" s="1">
        <v>7.7</v>
      </c>
      <c r="C304" s="1">
        <v>5.7616019999999999</v>
      </c>
      <c r="D304" s="1">
        <v>2</v>
      </c>
      <c r="H304" s="1" t="s">
        <v>91</v>
      </c>
      <c r="I304" s="1">
        <v>5</v>
      </c>
      <c r="J304" s="1">
        <v>3</v>
      </c>
      <c r="K304" s="1">
        <v>1</v>
      </c>
      <c r="L304" s="1">
        <f t="shared" si="30"/>
        <v>0</v>
      </c>
      <c r="M304" s="1">
        <f t="shared" si="26"/>
        <v>0</v>
      </c>
      <c r="N304" s="1">
        <f t="shared" si="31"/>
        <v>1</v>
      </c>
      <c r="O304" s="1">
        <f t="shared" si="27"/>
        <v>0</v>
      </c>
      <c r="P304" s="1">
        <f t="shared" si="28"/>
        <v>1</v>
      </c>
      <c r="Q304" s="1" t="b">
        <f t="shared" si="29"/>
        <v>0</v>
      </c>
    </row>
    <row r="305" spans="1:17" x14ac:dyDescent="0.25">
      <c r="A305" s="1" t="s">
        <v>106</v>
      </c>
      <c r="B305" s="1">
        <v>5.4</v>
      </c>
      <c r="C305" s="1">
        <v>5.0693209999999986</v>
      </c>
      <c r="D305" s="1">
        <v>2</v>
      </c>
      <c r="H305" s="1" t="s">
        <v>95</v>
      </c>
      <c r="I305" s="1">
        <v>5.2</v>
      </c>
      <c r="J305" s="1">
        <v>4</v>
      </c>
      <c r="K305" s="1">
        <v>1</v>
      </c>
      <c r="L305" s="1">
        <f t="shared" si="30"/>
        <v>0</v>
      </c>
      <c r="M305" s="1">
        <f t="shared" si="26"/>
        <v>0</v>
      </c>
      <c r="N305" s="1">
        <f t="shared" si="31"/>
        <v>1</v>
      </c>
      <c r="O305" s="1">
        <f t="shared" si="27"/>
        <v>0</v>
      </c>
      <c r="P305" s="1">
        <f t="shared" si="28"/>
        <v>1</v>
      </c>
      <c r="Q305" s="1" t="b">
        <f t="shared" si="29"/>
        <v>0</v>
      </c>
    </row>
    <row r="306" spans="1:17" x14ac:dyDescent="0.25">
      <c r="A306" s="1" t="s">
        <v>100</v>
      </c>
      <c r="B306" s="1">
        <v>9.6</v>
      </c>
      <c r="C306" s="1">
        <v>5.3319505000000014</v>
      </c>
      <c r="D306" s="1">
        <v>2</v>
      </c>
      <c r="H306" s="1" t="s">
        <v>99</v>
      </c>
      <c r="I306" s="1">
        <v>5.8</v>
      </c>
      <c r="J306" s="1">
        <v>4</v>
      </c>
      <c r="K306" s="1">
        <v>1</v>
      </c>
      <c r="L306" s="1">
        <f t="shared" si="30"/>
        <v>0</v>
      </c>
      <c r="M306" s="1">
        <f t="shared" si="26"/>
        <v>0</v>
      </c>
      <c r="N306" s="1">
        <f t="shared" si="31"/>
        <v>1</v>
      </c>
      <c r="O306" s="1">
        <f t="shared" si="27"/>
        <v>0</v>
      </c>
      <c r="P306" s="1">
        <f t="shared" si="28"/>
        <v>1</v>
      </c>
      <c r="Q306" s="1" t="b">
        <f t="shared" si="29"/>
        <v>0</v>
      </c>
    </row>
    <row r="307" spans="1:17" x14ac:dyDescent="0.25">
      <c r="A307" s="1" t="s">
        <v>101</v>
      </c>
      <c r="B307" s="1">
        <v>7.9</v>
      </c>
      <c r="C307" s="1">
        <v>5.077262499999998</v>
      </c>
      <c r="D307" s="1">
        <v>2</v>
      </c>
      <c r="H307" s="1" t="s">
        <v>73</v>
      </c>
      <c r="I307" s="1">
        <v>6.5</v>
      </c>
      <c r="J307" s="1">
        <v>4</v>
      </c>
      <c r="K307" s="1">
        <v>0</v>
      </c>
      <c r="L307" s="1">
        <f t="shared" si="30"/>
        <v>0</v>
      </c>
      <c r="M307" s="1">
        <f t="shared" si="26"/>
        <v>0</v>
      </c>
      <c r="N307" s="1">
        <f t="shared" si="31"/>
        <v>1</v>
      </c>
      <c r="O307" s="1">
        <f t="shared" si="27"/>
        <v>0</v>
      </c>
      <c r="P307" s="1">
        <f t="shared" si="28"/>
        <v>1</v>
      </c>
      <c r="Q307" s="1" t="b">
        <f t="shared" si="29"/>
        <v>0</v>
      </c>
    </row>
    <row r="308" spans="1:17" x14ac:dyDescent="0.25">
      <c r="A308" s="1" t="s">
        <v>60</v>
      </c>
      <c r="B308" s="1">
        <v>7.2</v>
      </c>
      <c r="C308" s="1">
        <v>4.7866621000000018</v>
      </c>
      <c r="D308" s="1">
        <v>1</v>
      </c>
      <c r="H308" s="1" t="s">
        <v>100</v>
      </c>
      <c r="I308" s="1">
        <v>9.6</v>
      </c>
      <c r="J308" s="1">
        <v>5</v>
      </c>
      <c r="K308" s="1">
        <v>-1</v>
      </c>
      <c r="L308" s="1">
        <f t="shared" si="30"/>
        <v>0</v>
      </c>
      <c r="M308" s="1">
        <f t="shared" si="26"/>
        <v>0</v>
      </c>
      <c r="N308" s="1">
        <f t="shared" si="31"/>
        <v>1</v>
      </c>
      <c r="O308" s="1">
        <f t="shared" si="27"/>
        <v>0</v>
      </c>
      <c r="P308" s="1">
        <f t="shared" si="28"/>
        <v>1</v>
      </c>
      <c r="Q308" s="1" t="b">
        <f t="shared" si="29"/>
        <v>0</v>
      </c>
    </row>
    <row r="309" spans="1:17" x14ac:dyDescent="0.25">
      <c r="A309" s="1" t="s">
        <v>64</v>
      </c>
      <c r="B309" s="1">
        <v>5.2</v>
      </c>
      <c r="C309" s="1">
        <v>5.3255657000000021</v>
      </c>
      <c r="D309" s="1">
        <v>1</v>
      </c>
      <c r="H309" s="1" t="s">
        <v>89</v>
      </c>
      <c r="I309" s="1">
        <v>6.2</v>
      </c>
      <c r="J309" s="1">
        <v>4</v>
      </c>
      <c r="K309" s="1">
        <v>14</v>
      </c>
      <c r="L309" s="1">
        <f t="shared" si="30"/>
        <v>0</v>
      </c>
      <c r="M309" s="1">
        <f t="shared" si="26"/>
        <v>0</v>
      </c>
      <c r="N309" s="1">
        <f t="shared" si="31"/>
        <v>0</v>
      </c>
      <c r="O309" s="1">
        <f t="shared" si="27"/>
        <v>1</v>
      </c>
      <c r="P309" s="1">
        <f t="shared" si="28"/>
        <v>1</v>
      </c>
      <c r="Q309" s="1" t="b">
        <f t="shared" si="29"/>
        <v>0</v>
      </c>
    </row>
    <row r="310" spans="1:17" x14ac:dyDescent="0.25">
      <c r="A310" s="1" t="s">
        <v>67</v>
      </c>
      <c r="B310" s="1">
        <v>5.4</v>
      </c>
      <c r="C310" s="1">
        <v>3.8694217000000002</v>
      </c>
      <c r="D310" s="1">
        <v>1</v>
      </c>
      <c r="H310" s="1" t="s">
        <v>96</v>
      </c>
      <c r="I310" s="1">
        <v>6.1</v>
      </c>
      <c r="J310" s="1">
        <v>5</v>
      </c>
      <c r="K310" s="1">
        <v>12</v>
      </c>
      <c r="L310" s="1">
        <f t="shared" si="30"/>
        <v>0</v>
      </c>
      <c r="M310" s="1">
        <f t="shared" si="26"/>
        <v>0</v>
      </c>
      <c r="N310" s="1">
        <f t="shared" si="31"/>
        <v>0</v>
      </c>
      <c r="O310" s="1">
        <f t="shared" si="27"/>
        <v>1</v>
      </c>
      <c r="P310" s="1">
        <f t="shared" si="28"/>
        <v>1</v>
      </c>
      <c r="Q310" s="1" t="b">
        <f t="shared" si="29"/>
        <v>0</v>
      </c>
    </row>
    <row r="311" spans="1:17" x14ac:dyDescent="0.25">
      <c r="A311" s="1" t="s">
        <v>104</v>
      </c>
      <c r="B311" s="1">
        <v>6</v>
      </c>
      <c r="C311" s="1">
        <v>2.6794739999999986</v>
      </c>
      <c r="D311" s="1">
        <v>1</v>
      </c>
      <c r="H311" s="1" t="s">
        <v>68</v>
      </c>
      <c r="I311" s="1">
        <v>6.7</v>
      </c>
      <c r="J311" s="1">
        <v>4</v>
      </c>
      <c r="K311" s="1">
        <v>10</v>
      </c>
      <c r="L311" s="1">
        <f t="shared" si="30"/>
        <v>0</v>
      </c>
      <c r="M311" s="1">
        <f t="shared" si="26"/>
        <v>0</v>
      </c>
      <c r="N311" s="1">
        <f t="shared" si="31"/>
        <v>0</v>
      </c>
      <c r="O311" s="1">
        <f t="shared" si="27"/>
        <v>1</v>
      </c>
      <c r="P311" s="1">
        <f t="shared" si="28"/>
        <v>1</v>
      </c>
      <c r="Q311" s="1" t="b">
        <f t="shared" si="29"/>
        <v>0</v>
      </c>
    </row>
    <row r="312" spans="1:17" x14ac:dyDescent="0.25">
      <c r="A312" s="1" t="s">
        <v>69</v>
      </c>
      <c r="B312" s="1">
        <v>5.2</v>
      </c>
      <c r="C312" s="1">
        <v>5.3965382000000002</v>
      </c>
      <c r="D312" s="1">
        <v>1</v>
      </c>
      <c r="H312" s="1" t="s">
        <v>80</v>
      </c>
      <c r="I312" s="1">
        <v>5.8</v>
      </c>
      <c r="J312" s="1">
        <v>4</v>
      </c>
      <c r="K312" s="1">
        <v>9</v>
      </c>
      <c r="L312" s="1">
        <f t="shared" si="30"/>
        <v>1</v>
      </c>
      <c r="M312" s="1">
        <f t="shared" si="26"/>
        <v>0</v>
      </c>
      <c r="N312" s="1">
        <f t="shared" si="31"/>
        <v>0</v>
      </c>
      <c r="O312" s="1">
        <f t="shared" si="27"/>
        <v>0</v>
      </c>
      <c r="P312" s="1">
        <f t="shared" si="28"/>
        <v>1</v>
      </c>
      <c r="Q312" s="1" t="b">
        <f t="shared" si="29"/>
        <v>0</v>
      </c>
    </row>
    <row r="313" spans="1:17" x14ac:dyDescent="0.25">
      <c r="A313" s="1" t="s">
        <v>71</v>
      </c>
      <c r="B313" s="1">
        <v>7.4</v>
      </c>
      <c r="C313" s="1">
        <v>2.7106146999999994</v>
      </c>
      <c r="D313" s="1">
        <v>1</v>
      </c>
      <c r="H313" s="1" t="s">
        <v>102</v>
      </c>
      <c r="I313" s="1">
        <v>6.8</v>
      </c>
      <c r="J313" s="1">
        <v>3</v>
      </c>
      <c r="K313" s="1">
        <v>9</v>
      </c>
      <c r="L313" s="1">
        <f t="shared" si="30"/>
        <v>1</v>
      </c>
      <c r="M313" s="1">
        <f t="shared" si="26"/>
        <v>0</v>
      </c>
      <c r="N313" s="1">
        <f t="shared" si="31"/>
        <v>0</v>
      </c>
      <c r="O313" s="1">
        <f t="shared" si="27"/>
        <v>0</v>
      </c>
      <c r="P313" s="1">
        <f t="shared" si="28"/>
        <v>1</v>
      </c>
      <c r="Q313" s="1" t="b">
        <f t="shared" si="29"/>
        <v>0</v>
      </c>
    </row>
    <row r="314" spans="1:17" x14ac:dyDescent="0.25">
      <c r="A314" s="1" t="s">
        <v>73</v>
      </c>
      <c r="B314" s="1">
        <v>6.5</v>
      </c>
      <c r="C314" s="1">
        <v>4.4445498999999993</v>
      </c>
      <c r="D314" s="1">
        <v>1</v>
      </c>
      <c r="H314" s="1" t="s">
        <v>63</v>
      </c>
      <c r="I314" s="1">
        <v>7.7</v>
      </c>
      <c r="J314" s="1">
        <v>4</v>
      </c>
      <c r="K314" s="1">
        <v>8</v>
      </c>
      <c r="L314" s="1">
        <f t="shared" si="30"/>
        <v>1</v>
      </c>
      <c r="M314" s="1">
        <f t="shared" si="26"/>
        <v>0</v>
      </c>
      <c r="N314" s="1">
        <f t="shared" si="31"/>
        <v>0</v>
      </c>
      <c r="O314" s="1">
        <f t="shared" si="27"/>
        <v>0</v>
      </c>
      <c r="P314" s="1">
        <f t="shared" si="28"/>
        <v>1</v>
      </c>
      <c r="Q314" s="1" t="b">
        <f t="shared" si="29"/>
        <v>0</v>
      </c>
    </row>
    <row r="315" spans="1:17" x14ac:dyDescent="0.25">
      <c r="A315" s="1" t="s">
        <v>84</v>
      </c>
      <c r="B315" s="1">
        <v>6.9</v>
      </c>
      <c r="C315" s="1">
        <v>3.9218869000000001</v>
      </c>
      <c r="D315" s="1">
        <v>1</v>
      </c>
      <c r="H315" s="1" t="s">
        <v>72</v>
      </c>
      <c r="I315" s="1">
        <v>5.8</v>
      </c>
      <c r="J315" s="1">
        <v>4</v>
      </c>
      <c r="K315" s="1">
        <v>8</v>
      </c>
      <c r="L315" s="1">
        <f t="shared" si="30"/>
        <v>1</v>
      </c>
      <c r="M315" s="1">
        <f t="shared" si="26"/>
        <v>0</v>
      </c>
      <c r="N315" s="1">
        <f t="shared" si="31"/>
        <v>0</v>
      </c>
      <c r="O315" s="1">
        <f t="shared" si="27"/>
        <v>0</v>
      </c>
      <c r="P315" s="1">
        <f t="shared" si="28"/>
        <v>1</v>
      </c>
      <c r="Q315" s="1" t="b">
        <f t="shared" si="29"/>
        <v>0</v>
      </c>
    </row>
    <row r="316" spans="1:17" x14ac:dyDescent="0.25">
      <c r="A316" s="1" t="s">
        <v>113</v>
      </c>
      <c r="B316" s="1">
        <v>4.5999999999999996</v>
      </c>
      <c r="C316" s="1">
        <v>4.6546021000000017</v>
      </c>
      <c r="D316" s="1">
        <v>1</v>
      </c>
      <c r="H316" s="1" t="s">
        <v>81</v>
      </c>
      <c r="I316" s="1">
        <v>7.4</v>
      </c>
      <c r="J316" s="1">
        <v>5</v>
      </c>
      <c r="K316" s="1">
        <v>8</v>
      </c>
      <c r="L316" s="1">
        <f t="shared" si="30"/>
        <v>1</v>
      </c>
      <c r="M316" s="1">
        <f t="shared" si="26"/>
        <v>0</v>
      </c>
      <c r="N316" s="1">
        <f t="shared" si="31"/>
        <v>0</v>
      </c>
      <c r="O316" s="1">
        <f t="shared" si="27"/>
        <v>0</v>
      </c>
      <c r="P316" s="1">
        <f t="shared" si="28"/>
        <v>1</v>
      </c>
      <c r="Q316" s="1" t="b">
        <f t="shared" si="29"/>
        <v>0</v>
      </c>
    </row>
    <row r="317" spans="1:17" x14ac:dyDescent="0.25">
      <c r="A317" s="1" t="s">
        <v>107</v>
      </c>
      <c r="B317" s="1">
        <v>6.5</v>
      </c>
      <c r="C317" s="1">
        <v>6.5077560999999982</v>
      </c>
      <c r="D317" s="1">
        <v>1</v>
      </c>
      <c r="H317" s="1" t="s">
        <v>109</v>
      </c>
      <c r="I317" s="1">
        <v>5.4</v>
      </c>
      <c r="J317" s="1">
        <v>5</v>
      </c>
      <c r="K317" s="1">
        <v>7</v>
      </c>
      <c r="L317" s="1">
        <f t="shared" si="30"/>
        <v>1</v>
      </c>
      <c r="M317" s="1">
        <f t="shared" si="26"/>
        <v>0</v>
      </c>
      <c r="N317" s="1">
        <f t="shared" si="31"/>
        <v>0</v>
      </c>
      <c r="O317" s="1">
        <f t="shared" si="27"/>
        <v>0</v>
      </c>
      <c r="P317" s="1">
        <f t="shared" si="28"/>
        <v>1</v>
      </c>
      <c r="Q317" s="1" t="b">
        <f t="shared" si="29"/>
        <v>0</v>
      </c>
    </row>
    <row r="318" spans="1:17" x14ac:dyDescent="0.25">
      <c r="A318" s="1" t="s">
        <v>91</v>
      </c>
      <c r="B318" s="1">
        <v>5</v>
      </c>
      <c r="C318" s="1">
        <v>4.8450126000000004</v>
      </c>
      <c r="D318" s="1">
        <v>1</v>
      </c>
      <c r="H318" s="1" t="s">
        <v>59</v>
      </c>
      <c r="I318" s="1">
        <v>6.7</v>
      </c>
      <c r="J318" s="1">
        <v>7</v>
      </c>
      <c r="K318" s="1">
        <v>6</v>
      </c>
      <c r="L318" s="1">
        <f t="shared" si="30"/>
        <v>0</v>
      </c>
      <c r="M318" s="1">
        <f t="shared" si="26"/>
        <v>1</v>
      </c>
      <c r="N318" s="1">
        <f t="shared" si="31"/>
        <v>0</v>
      </c>
      <c r="O318" s="1">
        <f t="shared" si="27"/>
        <v>0</v>
      </c>
      <c r="P318" s="1">
        <f t="shared" si="28"/>
        <v>1</v>
      </c>
      <c r="Q318" s="1" t="b">
        <f t="shared" si="29"/>
        <v>0</v>
      </c>
    </row>
    <row r="319" spans="1:17" x14ac:dyDescent="0.25">
      <c r="A319" s="1" t="s">
        <v>95</v>
      </c>
      <c r="B319" s="1">
        <v>5.2</v>
      </c>
      <c r="C319" s="1">
        <v>4.3200597000000034</v>
      </c>
      <c r="D319" s="1">
        <v>1</v>
      </c>
      <c r="H319" s="1" t="s">
        <v>78</v>
      </c>
      <c r="I319" s="1">
        <v>5.9</v>
      </c>
      <c r="J319" s="1">
        <v>5</v>
      </c>
      <c r="K319" s="1">
        <v>6</v>
      </c>
      <c r="L319" s="1">
        <f t="shared" si="30"/>
        <v>1</v>
      </c>
      <c r="M319" s="1">
        <f t="shared" si="26"/>
        <v>0</v>
      </c>
      <c r="N319" s="1">
        <f t="shared" si="31"/>
        <v>0</v>
      </c>
      <c r="O319" s="1">
        <f t="shared" si="27"/>
        <v>0</v>
      </c>
      <c r="P319" s="1">
        <f t="shared" si="28"/>
        <v>1</v>
      </c>
      <c r="Q319" s="1" t="b">
        <f t="shared" si="29"/>
        <v>0</v>
      </c>
    </row>
    <row r="320" spans="1:17" x14ac:dyDescent="0.25">
      <c r="A320" s="1" t="s">
        <v>99</v>
      </c>
      <c r="B320" s="1">
        <v>5.8</v>
      </c>
      <c r="C320" s="1">
        <v>4.7144607000000001</v>
      </c>
      <c r="D320" s="1">
        <v>1</v>
      </c>
      <c r="H320" s="1" t="s">
        <v>105</v>
      </c>
      <c r="I320" s="1">
        <v>12.5</v>
      </c>
      <c r="J320" s="1">
        <v>3</v>
      </c>
      <c r="K320" s="1">
        <v>5</v>
      </c>
      <c r="L320" s="1">
        <f t="shared" si="30"/>
        <v>1</v>
      </c>
      <c r="M320" s="1">
        <f t="shared" si="26"/>
        <v>0</v>
      </c>
      <c r="N320" s="1">
        <f t="shared" si="31"/>
        <v>0</v>
      </c>
      <c r="O320" s="1">
        <f t="shared" si="27"/>
        <v>0</v>
      </c>
      <c r="P320" s="1">
        <f t="shared" si="28"/>
        <v>1</v>
      </c>
      <c r="Q320" s="1" t="b">
        <f t="shared" si="29"/>
        <v>0</v>
      </c>
    </row>
    <row r="321" spans="1:17" x14ac:dyDescent="0.25">
      <c r="A321" s="1" t="s">
        <v>65</v>
      </c>
      <c r="B321" s="1">
        <v>10.3</v>
      </c>
      <c r="C321" s="1">
        <v>3.3194005000000013</v>
      </c>
      <c r="D321" s="1">
        <v>12</v>
      </c>
      <c r="H321" s="1" t="s">
        <v>103</v>
      </c>
      <c r="I321" s="1">
        <v>5.7</v>
      </c>
      <c r="J321" s="1">
        <v>4</v>
      </c>
      <c r="K321" s="1">
        <v>5</v>
      </c>
      <c r="L321" s="1">
        <f t="shared" si="30"/>
        <v>1</v>
      </c>
      <c r="M321" s="1">
        <f t="shared" si="26"/>
        <v>0</v>
      </c>
      <c r="N321" s="1">
        <f t="shared" si="31"/>
        <v>0</v>
      </c>
      <c r="O321" s="1">
        <f t="shared" si="27"/>
        <v>0</v>
      </c>
      <c r="P321" s="1">
        <f t="shared" si="28"/>
        <v>1</v>
      </c>
      <c r="Q321" s="1" t="b">
        <f t="shared" si="29"/>
        <v>0</v>
      </c>
    </row>
    <row r="322" spans="1:17" x14ac:dyDescent="0.25">
      <c r="A322" s="1" t="s">
        <v>89</v>
      </c>
      <c r="B322" s="1">
        <v>6.2</v>
      </c>
      <c r="C322" s="1">
        <v>4.0032021999999987</v>
      </c>
      <c r="D322" s="1">
        <v>10</v>
      </c>
      <c r="H322" s="1" t="s">
        <v>65</v>
      </c>
      <c r="I322" s="1">
        <v>10.3</v>
      </c>
      <c r="J322" s="1">
        <v>3</v>
      </c>
      <c r="K322" s="1">
        <v>2</v>
      </c>
      <c r="L322" s="1">
        <f t="shared" si="30"/>
        <v>0</v>
      </c>
      <c r="M322" s="1">
        <f t="shared" ref="M322:M385" si="32">IF(AND((K322&lt;J322),(K322&gt;2),(J322&lt;10)),1,0)</f>
        <v>0</v>
      </c>
      <c r="N322" s="1">
        <f t="shared" si="31"/>
        <v>1</v>
      </c>
      <c r="O322" s="1">
        <f t="shared" ref="O322:O385" si="33">IF(K322&gt;=10,1,0)</f>
        <v>0</v>
      </c>
      <c r="P322" s="1">
        <f t="shared" ref="P322:P385" si="34">SUM(L322:O322)</f>
        <v>1</v>
      </c>
      <c r="Q322" s="1" t="b">
        <f t="shared" ref="Q322:Q385" si="35">EXACT(J322,K322)</f>
        <v>0</v>
      </c>
    </row>
    <row r="323" spans="1:17" x14ac:dyDescent="0.25">
      <c r="A323" s="1" t="s">
        <v>66</v>
      </c>
      <c r="B323" s="1">
        <v>6.6</v>
      </c>
      <c r="C323" s="1">
        <v>2.4201395999999993</v>
      </c>
      <c r="D323" s="1">
        <v>9</v>
      </c>
      <c r="H323" s="1" t="s">
        <v>77</v>
      </c>
      <c r="I323" s="1">
        <v>8.4</v>
      </c>
      <c r="J323" s="1">
        <v>5</v>
      </c>
      <c r="K323" s="1">
        <v>2</v>
      </c>
      <c r="L323" s="1">
        <f t="shared" si="30"/>
        <v>0</v>
      </c>
      <c r="M323" s="1">
        <f t="shared" si="32"/>
        <v>0</v>
      </c>
      <c r="N323" s="1">
        <f t="shared" si="31"/>
        <v>1</v>
      </c>
      <c r="O323" s="1">
        <f t="shared" si="33"/>
        <v>0</v>
      </c>
      <c r="P323" s="1">
        <f t="shared" si="34"/>
        <v>1</v>
      </c>
      <c r="Q323" s="1" t="b">
        <f t="shared" si="35"/>
        <v>0</v>
      </c>
    </row>
    <row r="324" spans="1:17" x14ac:dyDescent="0.25">
      <c r="A324" s="1" t="s">
        <v>78</v>
      </c>
      <c r="B324" s="1">
        <v>5.9</v>
      </c>
      <c r="C324" s="1">
        <v>5.1614192999999986</v>
      </c>
      <c r="D324" s="1">
        <v>6</v>
      </c>
      <c r="H324" s="1" t="s">
        <v>79</v>
      </c>
      <c r="I324" s="1">
        <v>12.3</v>
      </c>
      <c r="J324" s="1">
        <v>6</v>
      </c>
      <c r="K324" s="1">
        <v>2</v>
      </c>
      <c r="L324" s="1">
        <f t="shared" si="30"/>
        <v>0</v>
      </c>
      <c r="M324" s="1">
        <f t="shared" si="32"/>
        <v>0</v>
      </c>
      <c r="N324" s="1">
        <f t="shared" si="31"/>
        <v>1</v>
      </c>
      <c r="O324" s="1">
        <f t="shared" si="33"/>
        <v>0</v>
      </c>
      <c r="P324" s="1">
        <f t="shared" si="34"/>
        <v>1</v>
      </c>
      <c r="Q324" s="1" t="b">
        <f t="shared" si="35"/>
        <v>0</v>
      </c>
    </row>
    <row r="325" spans="1:17" x14ac:dyDescent="0.25">
      <c r="A325" s="1" t="s">
        <v>60</v>
      </c>
      <c r="B325" s="1">
        <v>7.2</v>
      </c>
      <c r="C325" s="1">
        <v>3.1011872000000009</v>
      </c>
      <c r="D325" s="1">
        <v>2</v>
      </c>
      <c r="H325" s="1" t="s">
        <v>83</v>
      </c>
      <c r="I325" s="1">
        <v>7.7</v>
      </c>
      <c r="J325" s="1">
        <v>6</v>
      </c>
      <c r="K325" s="1">
        <v>2</v>
      </c>
      <c r="L325" s="1">
        <f t="shared" si="30"/>
        <v>0</v>
      </c>
      <c r="M325" s="1">
        <f t="shared" si="32"/>
        <v>0</v>
      </c>
      <c r="N325" s="1">
        <f t="shared" si="31"/>
        <v>1</v>
      </c>
      <c r="O325" s="1">
        <f t="shared" si="33"/>
        <v>0</v>
      </c>
      <c r="P325" s="1">
        <f t="shared" si="34"/>
        <v>1</v>
      </c>
      <c r="Q325" s="1" t="b">
        <f t="shared" si="35"/>
        <v>0</v>
      </c>
    </row>
    <row r="326" spans="1:17" x14ac:dyDescent="0.25">
      <c r="A326" s="1" t="s">
        <v>63</v>
      </c>
      <c r="B326" s="1">
        <v>7.7</v>
      </c>
      <c r="C326" s="1">
        <v>3.6763248000000019</v>
      </c>
      <c r="D326" s="1">
        <v>2</v>
      </c>
      <c r="H326" s="1" t="s">
        <v>106</v>
      </c>
      <c r="I326" s="1">
        <v>5.4</v>
      </c>
      <c r="J326" s="1">
        <v>5</v>
      </c>
      <c r="K326" s="1">
        <v>2</v>
      </c>
      <c r="L326" s="1">
        <f t="shared" si="30"/>
        <v>0</v>
      </c>
      <c r="M326" s="1">
        <f t="shared" si="32"/>
        <v>0</v>
      </c>
      <c r="N326" s="1">
        <f t="shared" si="31"/>
        <v>1</v>
      </c>
      <c r="O326" s="1">
        <f t="shared" si="33"/>
        <v>0</v>
      </c>
      <c r="P326" s="1">
        <f t="shared" si="34"/>
        <v>1</v>
      </c>
      <c r="Q326" s="1" t="b">
        <f t="shared" si="35"/>
        <v>0</v>
      </c>
    </row>
    <row r="327" spans="1:17" x14ac:dyDescent="0.25">
      <c r="A327" s="1" t="s">
        <v>67</v>
      </c>
      <c r="B327" s="1">
        <v>5.4</v>
      </c>
      <c r="C327" s="1">
        <v>5.3083717999999944</v>
      </c>
      <c r="D327" s="1">
        <v>2</v>
      </c>
      <c r="H327" s="1" t="s">
        <v>100</v>
      </c>
      <c r="I327" s="1">
        <v>9.6</v>
      </c>
      <c r="J327" s="1">
        <v>5</v>
      </c>
      <c r="K327" s="1">
        <v>2</v>
      </c>
      <c r="L327" s="1">
        <f t="shared" si="30"/>
        <v>0</v>
      </c>
      <c r="M327" s="1">
        <f t="shared" si="32"/>
        <v>0</v>
      </c>
      <c r="N327" s="1">
        <f t="shared" si="31"/>
        <v>1</v>
      </c>
      <c r="O327" s="1">
        <f t="shared" si="33"/>
        <v>0</v>
      </c>
      <c r="P327" s="1">
        <f t="shared" si="34"/>
        <v>1</v>
      </c>
      <c r="Q327" s="1" t="b">
        <f t="shared" si="35"/>
        <v>0</v>
      </c>
    </row>
    <row r="328" spans="1:17" x14ac:dyDescent="0.25">
      <c r="A328" s="1" t="s">
        <v>68</v>
      </c>
      <c r="B328" s="1">
        <v>6.7</v>
      </c>
      <c r="C328" s="1">
        <v>3.9230309999999977</v>
      </c>
      <c r="D328" s="1">
        <v>2</v>
      </c>
      <c r="H328" s="1" t="s">
        <v>101</v>
      </c>
      <c r="I328" s="1">
        <v>7.9</v>
      </c>
      <c r="J328" s="1">
        <v>5</v>
      </c>
      <c r="K328" s="1">
        <v>2</v>
      </c>
      <c r="L328" s="1">
        <f t="shared" si="30"/>
        <v>0</v>
      </c>
      <c r="M328" s="1">
        <f t="shared" si="32"/>
        <v>0</v>
      </c>
      <c r="N328" s="1">
        <f t="shared" si="31"/>
        <v>1</v>
      </c>
      <c r="O328" s="1">
        <f t="shared" si="33"/>
        <v>0</v>
      </c>
      <c r="P328" s="1">
        <f t="shared" si="34"/>
        <v>1</v>
      </c>
      <c r="Q328" s="1" t="b">
        <f t="shared" si="35"/>
        <v>0</v>
      </c>
    </row>
    <row r="329" spans="1:17" x14ac:dyDescent="0.25">
      <c r="A329" s="1" t="s">
        <v>70</v>
      </c>
      <c r="B329" s="1">
        <v>6.2</v>
      </c>
      <c r="C329" s="1">
        <v>4.4390371999999996</v>
      </c>
      <c r="D329" s="1">
        <v>2</v>
      </c>
      <c r="H329" s="1" t="s">
        <v>60</v>
      </c>
      <c r="I329" s="1">
        <v>7.2</v>
      </c>
      <c r="J329" s="1">
        <v>5</v>
      </c>
      <c r="K329" s="1">
        <v>1</v>
      </c>
      <c r="L329" s="1">
        <f t="shared" si="30"/>
        <v>0</v>
      </c>
      <c r="M329" s="1">
        <f t="shared" si="32"/>
        <v>0</v>
      </c>
      <c r="N329" s="1">
        <f t="shared" si="31"/>
        <v>1</v>
      </c>
      <c r="O329" s="1">
        <f t="shared" si="33"/>
        <v>0</v>
      </c>
      <c r="P329" s="1">
        <f t="shared" si="34"/>
        <v>1</v>
      </c>
      <c r="Q329" s="1" t="b">
        <f t="shared" si="35"/>
        <v>0</v>
      </c>
    </row>
    <row r="330" spans="1:17" x14ac:dyDescent="0.25">
      <c r="A330" s="1" t="s">
        <v>72</v>
      </c>
      <c r="B330" s="1">
        <v>5.8</v>
      </c>
      <c r="C330" s="1">
        <v>5.6445916999999985</v>
      </c>
      <c r="D330" s="1">
        <v>2</v>
      </c>
      <c r="H330" s="1" t="s">
        <v>64</v>
      </c>
      <c r="I330" s="1">
        <v>5.2</v>
      </c>
      <c r="J330" s="1">
        <v>5</v>
      </c>
      <c r="K330" s="1">
        <v>1</v>
      </c>
      <c r="L330" s="1">
        <f t="shared" si="30"/>
        <v>0</v>
      </c>
      <c r="M330" s="1">
        <f t="shared" si="32"/>
        <v>0</v>
      </c>
      <c r="N330" s="1">
        <f t="shared" si="31"/>
        <v>1</v>
      </c>
      <c r="O330" s="1">
        <f t="shared" si="33"/>
        <v>0</v>
      </c>
      <c r="P330" s="1">
        <f t="shared" si="34"/>
        <v>1</v>
      </c>
      <c r="Q330" s="1" t="b">
        <f t="shared" si="35"/>
        <v>0</v>
      </c>
    </row>
    <row r="331" spans="1:17" x14ac:dyDescent="0.25">
      <c r="A331" s="1" t="s">
        <v>73</v>
      </c>
      <c r="B331" s="1">
        <v>6.5</v>
      </c>
      <c r="C331" s="1">
        <v>3.7675979000000011</v>
      </c>
      <c r="D331" s="1">
        <v>2</v>
      </c>
      <c r="H331" s="1" t="s">
        <v>67</v>
      </c>
      <c r="I331" s="1">
        <v>5.4</v>
      </c>
      <c r="J331" s="1">
        <v>4</v>
      </c>
      <c r="K331" s="1">
        <v>1</v>
      </c>
      <c r="L331" s="1">
        <f t="shared" si="30"/>
        <v>0</v>
      </c>
      <c r="M331" s="1">
        <f t="shared" si="32"/>
        <v>0</v>
      </c>
      <c r="N331" s="1">
        <f t="shared" si="31"/>
        <v>1</v>
      </c>
      <c r="O331" s="1">
        <f t="shared" si="33"/>
        <v>0</v>
      </c>
      <c r="P331" s="1">
        <f t="shared" si="34"/>
        <v>1</v>
      </c>
      <c r="Q331" s="1" t="b">
        <f t="shared" si="35"/>
        <v>0</v>
      </c>
    </row>
    <row r="332" spans="1:17" x14ac:dyDescent="0.25">
      <c r="A332" s="1" t="s">
        <v>80</v>
      </c>
      <c r="B332" s="1">
        <v>5.8</v>
      </c>
      <c r="C332" s="1">
        <v>1.6884418999999999</v>
      </c>
      <c r="D332" s="1">
        <v>2</v>
      </c>
      <c r="H332" s="1" t="s">
        <v>104</v>
      </c>
      <c r="I332" s="1">
        <v>6</v>
      </c>
      <c r="J332" s="1">
        <v>3</v>
      </c>
      <c r="K332" s="1">
        <v>1</v>
      </c>
      <c r="L332" s="1">
        <f t="shared" si="30"/>
        <v>0</v>
      </c>
      <c r="M332" s="1">
        <f t="shared" si="32"/>
        <v>0</v>
      </c>
      <c r="N332" s="1">
        <f t="shared" si="31"/>
        <v>1</v>
      </c>
      <c r="O332" s="1">
        <f t="shared" si="33"/>
        <v>0</v>
      </c>
      <c r="P332" s="1">
        <f t="shared" si="34"/>
        <v>1</v>
      </c>
      <c r="Q332" s="1" t="b">
        <f t="shared" si="35"/>
        <v>0</v>
      </c>
    </row>
    <row r="333" spans="1:17" x14ac:dyDescent="0.25">
      <c r="A333" s="1" t="s">
        <v>81</v>
      </c>
      <c r="B333" s="1">
        <v>7.4</v>
      </c>
      <c r="C333" s="1">
        <v>3.1749718000000016</v>
      </c>
      <c r="D333" s="1">
        <v>2</v>
      </c>
      <c r="H333" s="1" t="s">
        <v>69</v>
      </c>
      <c r="I333" s="1">
        <v>5.2</v>
      </c>
      <c r="J333" s="1">
        <v>5</v>
      </c>
      <c r="K333" s="1">
        <v>1</v>
      </c>
      <c r="L333" s="1">
        <f t="shared" si="30"/>
        <v>0</v>
      </c>
      <c r="M333" s="1">
        <f t="shared" si="32"/>
        <v>0</v>
      </c>
      <c r="N333" s="1">
        <f t="shared" si="31"/>
        <v>1</v>
      </c>
      <c r="O333" s="1">
        <f t="shared" si="33"/>
        <v>0</v>
      </c>
      <c r="P333" s="1">
        <f t="shared" si="34"/>
        <v>1</v>
      </c>
      <c r="Q333" s="1" t="b">
        <f t="shared" si="35"/>
        <v>0</v>
      </c>
    </row>
    <row r="334" spans="1:17" x14ac:dyDescent="0.25">
      <c r="A334" s="1" t="s">
        <v>82</v>
      </c>
      <c r="B334" s="1">
        <v>8.5</v>
      </c>
      <c r="C334" s="1">
        <v>2.5058727000000003</v>
      </c>
      <c r="D334" s="1">
        <v>2</v>
      </c>
      <c r="H334" s="1" t="s">
        <v>71</v>
      </c>
      <c r="I334" s="1">
        <v>7.4</v>
      </c>
      <c r="J334" s="1">
        <v>3</v>
      </c>
      <c r="K334" s="1">
        <v>1</v>
      </c>
      <c r="L334" s="1">
        <f t="shared" si="30"/>
        <v>0</v>
      </c>
      <c r="M334" s="1">
        <f t="shared" si="32"/>
        <v>0</v>
      </c>
      <c r="N334" s="1">
        <f t="shared" si="31"/>
        <v>1</v>
      </c>
      <c r="O334" s="1">
        <f t="shared" si="33"/>
        <v>0</v>
      </c>
      <c r="P334" s="1">
        <f t="shared" si="34"/>
        <v>1</v>
      </c>
      <c r="Q334" s="1" t="b">
        <f t="shared" si="35"/>
        <v>0</v>
      </c>
    </row>
    <row r="335" spans="1:17" x14ac:dyDescent="0.25">
      <c r="A335" s="1" t="s">
        <v>106</v>
      </c>
      <c r="B335" s="1">
        <v>5.4</v>
      </c>
      <c r="C335" s="1">
        <v>4.5272181000000034</v>
      </c>
      <c r="D335" s="1">
        <v>2</v>
      </c>
      <c r="H335" s="1" t="s">
        <v>73</v>
      </c>
      <c r="I335" s="1">
        <v>6.5</v>
      </c>
      <c r="J335" s="1">
        <v>4</v>
      </c>
      <c r="K335" s="1">
        <v>1</v>
      </c>
      <c r="L335" s="1">
        <f t="shared" si="30"/>
        <v>0</v>
      </c>
      <c r="M335" s="1">
        <f t="shared" si="32"/>
        <v>0</v>
      </c>
      <c r="N335" s="1">
        <f t="shared" si="31"/>
        <v>1</v>
      </c>
      <c r="O335" s="1">
        <f t="shared" si="33"/>
        <v>0</v>
      </c>
      <c r="P335" s="1">
        <f t="shared" si="34"/>
        <v>1</v>
      </c>
      <c r="Q335" s="1" t="b">
        <f t="shared" si="35"/>
        <v>0</v>
      </c>
    </row>
    <row r="336" spans="1:17" x14ac:dyDescent="0.25">
      <c r="A336" s="1" t="s">
        <v>91</v>
      </c>
      <c r="B336" s="1">
        <v>5</v>
      </c>
      <c r="C336" s="1">
        <v>5.2646635999999987</v>
      </c>
      <c r="D336" s="1">
        <v>2</v>
      </c>
      <c r="H336" s="1" t="s">
        <v>84</v>
      </c>
      <c r="I336" s="1">
        <v>6.9</v>
      </c>
      <c r="J336" s="1">
        <v>4</v>
      </c>
      <c r="K336" s="1">
        <v>1</v>
      </c>
      <c r="L336" s="1">
        <f t="shared" si="30"/>
        <v>0</v>
      </c>
      <c r="M336" s="1">
        <f t="shared" si="32"/>
        <v>0</v>
      </c>
      <c r="N336" s="1">
        <f t="shared" si="31"/>
        <v>1</v>
      </c>
      <c r="O336" s="1">
        <f t="shared" si="33"/>
        <v>0</v>
      </c>
      <c r="P336" s="1">
        <f t="shared" si="34"/>
        <v>1</v>
      </c>
      <c r="Q336" s="1" t="b">
        <f t="shared" si="35"/>
        <v>0</v>
      </c>
    </row>
    <row r="337" spans="1:17" x14ac:dyDescent="0.25">
      <c r="A337" s="1" t="s">
        <v>95</v>
      </c>
      <c r="B337" s="1">
        <v>5.2</v>
      </c>
      <c r="C337" s="1">
        <v>5.3426071999999998</v>
      </c>
      <c r="D337" s="1">
        <v>2</v>
      </c>
      <c r="H337" s="1" t="s">
        <v>113</v>
      </c>
      <c r="I337" s="1">
        <v>4.5999999999999996</v>
      </c>
      <c r="J337" s="1">
        <v>5</v>
      </c>
      <c r="K337" s="1">
        <v>1</v>
      </c>
      <c r="L337" s="1">
        <f t="shared" si="30"/>
        <v>0</v>
      </c>
      <c r="M337" s="1">
        <f t="shared" si="32"/>
        <v>0</v>
      </c>
      <c r="N337" s="1">
        <f t="shared" si="31"/>
        <v>1</v>
      </c>
      <c r="O337" s="1">
        <f t="shared" si="33"/>
        <v>0</v>
      </c>
      <c r="P337" s="1">
        <f t="shared" si="34"/>
        <v>1</v>
      </c>
      <c r="Q337" s="1" t="b">
        <f t="shared" si="35"/>
        <v>0</v>
      </c>
    </row>
    <row r="338" spans="1:17" x14ac:dyDescent="0.25">
      <c r="A338" s="1" t="s">
        <v>96</v>
      </c>
      <c r="B338" s="1">
        <v>6.1</v>
      </c>
      <c r="C338" s="1">
        <v>4.3058822999999995</v>
      </c>
      <c r="D338" s="1">
        <v>2</v>
      </c>
      <c r="H338" s="1" t="s">
        <v>107</v>
      </c>
      <c r="I338" s="1">
        <v>6.5</v>
      </c>
      <c r="J338" s="1">
        <v>7</v>
      </c>
      <c r="K338" s="1">
        <v>1</v>
      </c>
      <c r="L338" s="1">
        <f t="shared" si="30"/>
        <v>0</v>
      </c>
      <c r="M338" s="1">
        <f t="shared" si="32"/>
        <v>0</v>
      </c>
      <c r="N338" s="1">
        <f t="shared" si="31"/>
        <v>1</v>
      </c>
      <c r="O338" s="1">
        <f t="shared" si="33"/>
        <v>0</v>
      </c>
      <c r="P338" s="1">
        <f t="shared" si="34"/>
        <v>1</v>
      </c>
      <c r="Q338" s="1" t="b">
        <f t="shared" si="35"/>
        <v>0</v>
      </c>
    </row>
    <row r="339" spans="1:17" x14ac:dyDescent="0.25">
      <c r="A339" s="1" t="s">
        <v>101</v>
      </c>
      <c r="B339" s="1">
        <v>7.9</v>
      </c>
      <c r="C339" s="1">
        <v>4.9710743000000006</v>
      </c>
      <c r="D339" s="1">
        <v>2</v>
      </c>
      <c r="H339" s="1" t="s">
        <v>91</v>
      </c>
      <c r="I339" s="1">
        <v>5</v>
      </c>
      <c r="J339" s="1">
        <v>5</v>
      </c>
      <c r="K339" s="1">
        <v>1</v>
      </c>
      <c r="L339" s="1">
        <f t="shared" si="30"/>
        <v>0</v>
      </c>
      <c r="M339" s="1">
        <f t="shared" si="32"/>
        <v>0</v>
      </c>
      <c r="N339" s="1">
        <f t="shared" si="31"/>
        <v>1</v>
      </c>
      <c r="O339" s="1">
        <f t="shared" si="33"/>
        <v>0</v>
      </c>
      <c r="P339" s="1">
        <f t="shared" si="34"/>
        <v>1</v>
      </c>
      <c r="Q339" s="1" t="b">
        <f t="shared" si="35"/>
        <v>0</v>
      </c>
    </row>
    <row r="340" spans="1:17" x14ac:dyDescent="0.25">
      <c r="A340" s="1" t="s">
        <v>103</v>
      </c>
      <c r="B340" s="1">
        <v>5.7</v>
      </c>
      <c r="C340" s="1">
        <v>4.880688000000001</v>
      </c>
      <c r="D340" s="1">
        <v>2</v>
      </c>
      <c r="H340" s="1" t="s">
        <v>95</v>
      </c>
      <c r="I340" s="1">
        <v>5.2</v>
      </c>
      <c r="J340" s="1">
        <v>4</v>
      </c>
      <c r="K340" s="1">
        <v>1</v>
      </c>
      <c r="L340" s="1">
        <f t="shared" si="30"/>
        <v>0</v>
      </c>
      <c r="M340" s="1">
        <f t="shared" si="32"/>
        <v>0</v>
      </c>
      <c r="N340" s="1">
        <f t="shared" si="31"/>
        <v>1</v>
      </c>
      <c r="O340" s="1">
        <f t="shared" si="33"/>
        <v>0</v>
      </c>
      <c r="P340" s="1">
        <f t="shared" si="34"/>
        <v>1</v>
      </c>
      <c r="Q340" s="1" t="b">
        <f t="shared" si="35"/>
        <v>0</v>
      </c>
    </row>
    <row r="341" spans="1:17" x14ac:dyDescent="0.25">
      <c r="A341" s="1" t="s">
        <v>104</v>
      </c>
      <c r="B341" s="1">
        <v>6</v>
      </c>
      <c r="C341" s="1">
        <v>3.7925243999999996</v>
      </c>
      <c r="D341" s="1">
        <v>1</v>
      </c>
      <c r="H341" s="1" t="s">
        <v>99</v>
      </c>
      <c r="I341" s="1">
        <v>5.8</v>
      </c>
      <c r="J341" s="1">
        <v>5</v>
      </c>
      <c r="K341" s="1">
        <v>1</v>
      </c>
      <c r="L341" s="1">
        <f t="shared" si="30"/>
        <v>0</v>
      </c>
      <c r="M341" s="1">
        <f t="shared" si="32"/>
        <v>0</v>
      </c>
      <c r="N341" s="1">
        <f t="shared" si="31"/>
        <v>1</v>
      </c>
      <c r="O341" s="1">
        <f t="shared" si="33"/>
        <v>0</v>
      </c>
      <c r="P341" s="1">
        <f t="shared" si="34"/>
        <v>1</v>
      </c>
      <c r="Q341" s="1" t="b">
        <f t="shared" si="35"/>
        <v>0</v>
      </c>
    </row>
    <row r="342" spans="1:17" x14ac:dyDescent="0.25">
      <c r="A342" s="1" t="s">
        <v>77</v>
      </c>
      <c r="B342" s="1">
        <v>8.4</v>
      </c>
      <c r="C342" s="1">
        <v>5.4367728999999976</v>
      </c>
      <c r="D342" s="1">
        <v>1</v>
      </c>
      <c r="H342" s="1" t="s">
        <v>65</v>
      </c>
      <c r="I342" s="1">
        <v>10.3</v>
      </c>
      <c r="J342" s="1">
        <v>3</v>
      </c>
      <c r="K342" s="1">
        <v>12</v>
      </c>
      <c r="L342" s="1">
        <f t="shared" si="30"/>
        <v>0</v>
      </c>
      <c r="M342" s="1">
        <f t="shared" si="32"/>
        <v>0</v>
      </c>
      <c r="N342" s="1">
        <f t="shared" si="31"/>
        <v>0</v>
      </c>
      <c r="O342" s="1">
        <f t="shared" si="33"/>
        <v>1</v>
      </c>
      <c r="P342" s="1">
        <f t="shared" si="34"/>
        <v>1</v>
      </c>
      <c r="Q342" s="1" t="b">
        <f t="shared" si="35"/>
        <v>0</v>
      </c>
    </row>
    <row r="343" spans="1:17" x14ac:dyDescent="0.25">
      <c r="A343" s="1" t="s">
        <v>109</v>
      </c>
      <c r="B343" s="1">
        <v>5.4</v>
      </c>
      <c r="C343" s="1">
        <v>4.0700430999999995</v>
      </c>
      <c r="D343" s="1">
        <v>1</v>
      </c>
      <c r="H343" s="1" t="s">
        <v>89</v>
      </c>
      <c r="I343" s="1">
        <v>6.2</v>
      </c>
      <c r="J343" s="1">
        <v>4</v>
      </c>
      <c r="K343" s="1">
        <v>10</v>
      </c>
      <c r="L343" s="1">
        <f t="shared" ref="L343:L406" si="36">IF(AND((10&gt;K343),(K343&gt;=J343),(J343&gt;=2)),1,0)</f>
        <v>0</v>
      </c>
      <c r="M343" s="1">
        <f t="shared" si="32"/>
        <v>0</v>
      </c>
      <c r="N343" s="1">
        <f t="shared" si="31"/>
        <v>0</v>
      </c>
      <c r="O343" s="1">
        <f t="shared" si="33"/>
        <v>1</v>
      </c>
      <c r="P343" s="1">
        <f t="shared" si="34"/>
        <v>1</v>
      </c>
      <c r="Q343" s="1" t="b">
        <f t="shared" si="35"/>
        <v>0</v>
      </c>
    </row>
    <row r="344" spans="1:17" x14ac:dyDescent="0.25">
      <c r="A344" s="1" t="s">
        <v>114</v>
      </c>
      <c r="B344" s="1">
        <v>4.8</v>
      </c>
      <c r="C344" s="1">
        <v>8.2554876999999998</v>
      </c>
      <c r="D344" s="1">
        <v>1</v>
      </c>
      <c r="H344" s="1" t="s">
        <v>66</v>
      </c>
      <c r="I344" s="1">
        <v>6.6</v>
      </c>
      <c r="J344" s="1">
        <v>2</v>
      </c>
      <c r="K344" s="1">
        <v>9</v>
      </c>
      <c r="L344" s="1">
        <f t="shared" si="36"/>
        <v>1</v>
      </c>
      <c r="M344" s="1">
        <f t="shared" si="32"/>
        <v>0</v>
      </c>
      <c r="N344" s="1">
        <f t="shared" ref="N344:N407" si="37">IF(K344&lt;=2,1,0)</f>
        <v>0</v>
      </c>
      <c r="O344" s="1">
        <f t="shared" si="33"/>
        <v>0</v>
      </c>
      <c r="P344" s="1">
        <f t="shared" si="34"/>
        <v>1</v>
      </c>
      <c r="Q344" s="1" t="b">
        <f t="shared" si="35"/>
        <v>0</v>
      </c>
    </row>
    <row r="345" spans="1:17" x14ac:dyDescent="0.25">
      <c r="A345" s="1" t="s">
        <v>107</v>
      </c>
      <c r="B345" s="1">
        <v>6.5</v>
      </c>
      <c r="C345" s="1">
        <v>6.4101992999999977</v>
      </c>
      <c r="D345" s="1">
        <v>1</v>
      </c>
      <c r="H345" s="1" t="s">
        <v>78</v>
      </c>
      <c r="I345" s="1">
        <v>5.9</v>
      </c>
      <c r="J345" s="1">
        <v>5</v>
      </c>
      <c r="K345" s="1">
        <v>6</v>
      </c>
      <c r="L345" s="1">
        <f t="shared" si="36"/>
        <v>1</v>
      </c>
      <c r="M345" s="1">
        <f t="shared" si="32"/>
        <v>0</v>
      </c>
      <c r="N345" s="1">
        <f t="shared" si="37"/>
        <v>0</v>
      </c>
      <c r="O345" s="1">
        <f t="shared" si="33"/>
        <v>0</v>
      </c>
      <c r="P345" s="1">
        <f t="shared" si="34"/>
        <v>1</v>
      </c>
      <c r="Q345" s="1" t="b">
        <f t="shared" si="35"/>
        <v>0</v>
      </c>
    </row>
    <row r="346" spans="1:17" x14ac:dyDescent="0.25">
      <c r="A346" s="1" t="s">
        <v>99</v>
      </c>
      <c r="B346" s="1">
        <v>5.8</v>
      </c>
      <c r="C346" s="1">
        <v>3.6597642999999995</v>
      </c>
      <c r="D346" s="1">
        <v>1</v>
      </c>
      <c r="H346" s="1" t="s">
        <v>60</v>
      </c>
      <c r="I346" s="1">
        <v>7.2</v>
      </c>
      <c r="J346" s="1">
        <v>3</v>
      </c>
      <c r="K346" s="1">
        <v>2</v>
      </c>
      <c r="L346" s="1">
        <f t="shared" si="36"/>
        <v>0</v>
      </c>
      <c r="M346" s="1">
        <f t="shared" si="32"/>
        <v>0</v>
      </c>
      <c r="N346" s="1">
        <f t="shared" si="37"/>
        <v>1</v>
      </c>
      <c r="O346" s="1">
        <f t="shared" si="33"/>
        <v>0</v>
      </c>
      <c r="P346" s="1">
        <f t="shared" si="34"/>
        <v>1</v>
      </c>
      <c r="Q346" s="1" t="b">
        <f t="shared" si="35"/>
        <v>0</v>
      </c>
    </row>
    <row r="347" spans="1:17" x14ac:dyDescent="0.25">
      <c r="A347" s="1" t="s">
        <v>100</v>
      </c>
      <c r="B347" s="1">
        <v>9.6</v>
      </c>
      <c r="C347" s="1">
        <v>5.8808675999999975</v>
      </c>
      <c r="D347" s="1">
        <v>1</v>
      </c>
      <c r="H347" s="1" t="s">
        <v>63</v>
      </c>
      <c r="I347" s="1">
        <v>7.7</v>
      </c>
      <c r="J347" s="1">
        <v>4</v>
      </c>
      <c r="K347" s="1">
        <v>2</v>
      </c>
      <c r="L347" s="1">
        <f t="shared" si="36"/>
        <v>0</v>
      </c>
      <c r="M347" s="1">
        <f t="shared" si="32"/>
        <v>0</v>
      </c>
      <c r="N347" s="1">
        <f t="shared" si="37"/>
        <v>1</v>
      </c>
      <c r="O347" s="1">
        <f t="shared" si="33"/>
        <v>0</v>
      </c>
      <c r="P347" s="1">
        <f t="shared" si="34"/>
        <v>1</v>
      </c>
      <c r="Q347" s="1" t="b">
        <f t="shared" si="35"/>
        <v>0</v>
      </c>
    </row>
    <row r="348" spans="1:17" x14ac:dyDescent="0.25">
      <c r="A348" s="1" t="s">
        <v>102</v>
      </c>
      <c r="B348" s="1">
        <v>6.8</v>
      </c>
      <c r="C348" s="1">
        <v>3.8404290000000012</v>
      </c>
      <c r="D348" s="1">
        <v>1</v>
      </c>
      <c r="H348" s="1" t="s">
        <v>67</v>
      </c>
      <c r="I348" s="1">
        <v>5.4</v>
      </c>
      <c r="J348" s="1">
        <v>5</v>
      </c>
      <c r="K348" s="1">
        <v>2</v>
      </c>
      <c r="L348" s="1">
        <f t="shared" si="36"/>
        <v>0</v>
      </c>
      <c r="M348" s="1">
        <f t="shared" si="32"/>
        <v>0</v>
      </c>
      <c r="N348" s="1">
        <f t="shared" si="37"/>
        <v>1</v>
      </c>
      <c r="O348" s="1">
        <f t="shared" si="33"/>
        <v>0</v>
      </c>
      <c r="P348" s="1">
        <f t="shared" si="34"/>
        <v>1</v>
      </c>
      <c r="Q348" s="1" t="b">
        <f t="shared" si="35"/>
        <v>0</v>
      </c>
    </row>
    <row r="349" spans="1:17" x14ac:dyDescent="0.25">
      <c r="A349" s="1" t="s">
        <v>105</v>
      </c>
      <c r="B349" s="1">
        <v>12.5</v>
      </c>
      <c r="C349" s="1">
        <v>3.2032837999999972</v>
      </c>
      <c r="D349" s="1">
        <v>0</v>
      </c>
      <c r="H349" s="1" t="s">
        <v>68</v>
      </c>
      <c r="I349" s="1">
        <v>6.7</v>
      </c>
      <c r="J349" s="1">
        <v>4</v>
      </c>
      <c r="K349" s="1">
        <v>2</v>
      </c>
      <c r="L349" s="1">
        <f t="shared" si="36"/>
        <v>0</v>
      </c>
      <c r="M349" s="1">
        <f t="shared" si="32"/>
        <v>0</v>
      </c>
      <c r="N349" s="1">
        <f t="shared" si="37"/>
        <v>1</v>
      </c>
      <c r="O349" s="1">
        <f t="shared" si="33"/>
        <v>0</v>
      </c>
      <c r="P349" s="1">
        <f t="shared" si="34"/>
        <v>1</v>
      </c>
      <c r="Q349" s="1" t="b">
        <f t="shared" si="35"/>
        <v>0</v>
      </c>
    </row>
    <row r="350" spans="1:17" x14ac:dyDescent="0.25">
      <c r="A350" s="1" t="s">
        <v>105</v>
      </c>
      <c r="B350" s="1">
        <v>12.5</v>
      </c>
      <c r="C350" s="1">
        <v>3.729221799999999</v>
      </c>
      <c r="D350" s="1">
        <v>13</v>
      </c>
      <c r="H350" s="1" t="s">
        <v>70</v>
      </c>
      <c r="I350" s="1">
        <v>6.2</v>
      </c>
      <c r="J350" s="1">
        <v>4</v>
      </c>
      <c r="K350" s="1">
        <v>2</v>
      </c>
      <c r="L350" s="1">
        <f t="shared" si="36"/>
        <v>0</v>
      </c>
      <c r="M350" s="1">
        <f t="shared" si="32"/>
        <v>0</v>
      </c>
      <c r="N350" s="1">
        <f t="shared" si="37"/>
        <v>1</v>
      </c>
      <c r="O350" s="1">
        <f t="shared" si="33"/>
        <v>0</v>
      </c>
      <c r="P350" s="1">
        <f t="shared" si="34"/>
        <v>1</v>
      </c>
      <c r="Q350" s="1" t="b">
        <f t="shared" si="35"/>
        <v>0</v>
      </c>
    </row>
    <row r="351" spans="1:17" x14ac:dyDescent="0.25">
      <c r="A351" s="1" t="s">
        <v>60</v>
      </c>
      <c r="B351" s="1">
        <v>7.2</v>
      </c>
      <c r="C351" s="1">
        <v>3.2848511000000022</v>
      </c>
      <c r="D351" s="1">
        <v>9</v>
      </c>
      <c r="H351" s="1" t="s">
        <v>72</v>
      </c>
      <c r="I351" s="1">
        <v>5.8</v>
      </c>
      <c r="J351" s="1">
        <v>6</v>
      </c>
      <c r="K351" s="1">
        <v>2</v>
      </c>
      <c r="L351" s="1">
        <f t="shared" si="36"/>
        <v>0</v>
      </c>
      <c r="M351" s="1">
        <f t="shared" si="32"/>
        <v>0</v>
      </c>
      <c r="N351" s="1">
        <f t="shared" si="37"/>
        <v>1</v>
      </c>
      <c r="O351" s="1">
        <f t="shared" si="33"/>
        <v>0</v>
      </c>
      <c r="P351" s="1">
        <f t="shared" si="34"/>
        <v>1</v>
      </c>
      <c r="Q351" s="1" t="b">
        <f t="shared" si="35"/>
        <v>0</v>
      </c>
    </row>
    <row r="352" spans="1:17" x14ac:dyDescent="0.25">
      <c r="A352" s="1" t="s">
        <v>63</v>
      </c>
      <c r="B352" s="1">
        <v>7.7</v>
      </c>
      <c r="C352" s="1">
        <v>5.2008008999999973</v>
      </c>
      <c r="D352" s="1">
        <v>9</v>
      </c>
      <c r="H352" s="1" t="s">
        <v>73</v>
      </c>
      <c r="I352" s="1">
        <v>6.5</v>
      </c>
      <c r="J352" s="1">
        <v>4</v>
      </c>
      <c r="K352" s="1">
        <v>2</v>
      </c>
      <c r="L352" s="1">
        <f t="shared" si="36"/>
        <v>0</v>
      </c>
      <c r="M352" s="1">
        <f t="shared" si="32"/>
        <v>0</v>
      </c>
      <c r="N352" s="1">
        <f t="shared" si="37"/>
        <v>1</v>
      </c>
      <c r="O352" s="1">
        <f t="shared" si="33"/>
        <v>0</v>
      </c>
      <c r="P352" s="1">
        <f t="shared" si="34"/>
        <v>1</v>
      </c>
      <c r="Q352" s="1" t="b">
        <f t="shared" si="35"/>
        <v>0</v>
      </c>
    </row>
    <row r="353" spans="1:17" x14ac:dyDescent="0.25">
      <c r="A353" s="1" t="s">
        <v>89</v>
      </c>
      <c r="B353" s="1">
        <v>6.2</v>
      </c>
      <c r="C353" s="1">
        <v>4.639364699999998</v>
      </c>
      <c r="D353" s="1">
        <v>9</v>
      </c>
      <c r="H353" s="1" t="s">
        <v>81</v>
      </c>
      <c r="I353" s="1">
        <v>7.4</v>
      </c>
      <c r="J353" s="1">
        <v>3</v>
      </c>
      <c r="K353" s="1">
        <v>2</v>
      </c>
      <c r="L353" s="1">
        <f t="shared" si="36"/>
        <v>0</v>
      </c>
      <c r="M353" s="1">
        <f t="shared" si="32"/>
        <v>0</v>
      </c>
      <c r="N353" s="1">
        <f t="shared" si="37"/>
        <v>1</v>
      </c>
      <c r="O353" s="1">
        <f t="shared" si="33"/>
        <v>0</v>
      </c>
      <c r="P353" s="1">
        <f t="shared" si="34"/>
        <v>1</v>
      </c>
      <c r="Q353" s="1" t="b">
        <f t="shared" si="35"/>
        <v>0</v>
      </c>
    </row>
    <row r="354" spans="1:17" x14ac:dyDescent="0.25">
      <c r="A354" s="1" t="s">
        <v>102</v>
      </c>
      <c r="B354" s="1">
        <v>6.8</v>
      </c>
      <c r="C354" s="1">
        <v>3.6934916999999992</v>
      </c>
      <c r="D354" s="1">
        <v>9</v>
      </c>
      <c r="H354" s="1" t="s">
        <v>82</v>
      </c>
      <c r="I354" s="1">
        <v>8.5</v>
      </c>
      <c r="J354" s="1">
        <v>3</v>
      </c>
      <c r="K354" s="1">
        <v>2</v>
      </c>
      <c r="L354" s="1">
        <f t="shared" si="36"/>
        <v>0</v>
      </c>
      <c r="M354" s="1">
        <f t="shared" si="32"/>
        <v>0</v>
      </c>
      <c r="N354" s="1">
        <f t="shared" si="37"/>
        <v>1</v>
      </c>
      <c r="O354" s="1">
        <f t="shared" si="33"/>
        <v>0</v>
      </c>
      <c r="P354" s="1">
        <f t="shared" si="34"/>
        <v>1</v>
      </c>
      <c r="Q354" s="1" t="b">
        <f t="shared" si="35"/>
        <v>0</v>
      </c>
    </row>
    <row r="355" spans="1:17" x14ac:dyDescent="0.25">
      <c r="A355" s="1" t="s">
        <v>72</v>
      </c>
      <c r="B355" s="1">
        <v>5.8</v>
      </c>
      <c r="C355" s="1">
        <v>6.2114032000000012</v>
      </c>
      <c r="D355" s="1">
        <v>8</v>
      </c>
      <c r="H355" s="1" t="s">
        <v>106</v>
      </c>
      <c r="I355" s="1">
        <v>5.4</v>
      </c>
      <c r="J355" s="1">
        <v>5</v>
      </c>
      <c r="K355" s="1">
        <v>2</v>
      </c>
      <c r="L355" s="1">
        <f t="shared" si="36"/>
        <v>0</v>
      </c>
      <c r="M355" s="1">
        <f t="shared" si="32"/>
        <v>0</v>
      </c>
      <c r="N355" s="1">
        <f t="shared" si="37"/>
        <v>1</v>
      </c>
      <c r="O355" s="1">
        <f t="shared" si="33"/>
        <v>0</v>
      </c>
      <c r="P355" s="1">
        <f t="shared" si="34"/>
        <v>1</v>
      </c>
      <c r="Q355" s="1" t="b">
        <f t="shared" si="35"/>
        <v>0</v>
      </c>
    </row>
    <row r="356" spans="1:17" x14ac:dyDescent="0.25">
      <c r="A356" s="1" t="s">
        <v>73</v>
      </c>
      <c r="B356" s="1">
        <v>6.5</v>
      </c>
      <c r="C356" s="1">
        <v>5.5642364000000031</v>
      </c>
      <c r="D356" s="1">
        <v>8</v>
      </c>
      <c r="H356" s="1" t="s">
        <v>91</v>
      </c>
      <c r="I356" s="1">
        <v>5</v>
      </c>
      <c r="J356" s="1">
        <v>5</v>
      </c>
      <c r="K356" s="1">
        <v>2</v>
      </c>
      <c r="L356" s="1">
        <f t="shared" si="36"/>
        <v>0</v>
      </c>
      <c r="M356" s="1">
        <f t="shared" si="32"/>
        <v>0</v>
      </c>
      <c r="N356" s="1">
        <f t="shared" si="37"/>
        <v>1</v>
      </c>
      <c r="O356" s="1">
        <f t="shared" si="33"/>
        <v>0</v>
      </c>
      <c r="P356" s="1">
        <f t="shared" si="34"/>
        <v>1</v>
      </c>
      <c r="Q356" s="1" t="b">
        <f t="shared" si="35"/>
        <v>0</v>
      </c>
    </row>
    <row r="357" spans="1:17" x14ac:dyDescent="0.25">
      <c r="A357" s="1" t="s">
        <v>71</v>
      </c>
      <c r="B357" s="1">
        <v>7.4</v>
      </c>
      <c r="C357" s="1">
        <v>2.1866250000000012</v>
      </c>
      <c r="D357" s="1">
        <v>5</v>
      </c>
      <c r="H357" s="1" t="s">
        <v>95</v>
      </c>
      <c r="I357" s="1">
        <v>5.2</v>
      </c>
      <c r="J357" s="1">
        <v>5</v>
      </c>
      <c r="K357" s="1">
        <v>2</v>
      </c>
      <c r="L357" s="1">
        <f t="shared" si="36"/>
        <v>0</v>
      </c>
      <c r="M357" s="1">
        <f t="shared" si="32"/>
        <v>0</v>
      </c>
      <c r="N357" s="1">
        <f t="shared" si="37"/>
        <v>1</v>
      </c>
      <c r="O357" s="1">
        <f t="shared" si="33"/>
        <v>0</v>
      </c>
      <c r="P357" s="1">
        <f t="shared" si="34"/>
        <v>1</v>
      </c>
      <c r="Q357" s="1" t="b">
        <f t="shared" si="35"/>
        <v>0</v>
      </c>
    </row>
    <row r="358" spans="1:17" x14ac:dyDescent="0.25">
      <c r="A358" s="1" t="s">
        <v>82</v>
      </c>
      <c r="B358" s="1">
        <v>8.5</v>
      </c>
      <c r="C358" s="1">
        <v>3.8402226999999995</v>
      </c>
      <c r="D358" s="1">
        <v>5</v>
      </c>
      <c r="H358" s="1" t="s">
        <v>96</v>
      </c>
      <c r="I358" s="1">
        <v>6.1</v>
      </c>
      <c r="J358" s="1">
        <v>4</v>
      </c>
      <c r="K358" s="1">
        <v>2</v>
      </c>
      <c r="L358" s="1">
        <f t="shared" si="36"/>
        <v>0</v>
      </c>
      <c r="M358" s="1">
        <f t="shared" si="32"/>
        <v>0</v>
      </c>
      <c r="N358" s="1">
        <f t="shared" si="37"/>
        <v>1</v>
      </c>
      <c r="O358" s="1">
        <f t="shared" si="33"/>
        <v>0</v>
      </c>
      <c r="P358" s="1">
        <f t="shared" si="34"/>
        <v>1</v>
      </c>
      <c r="Q358" s="1" t="b">
        <f t="shared" si="35"/>
        <v>0</v>
      </c>
    </row>
    <row r="359" spans="1:17" x14ac:dyDescent="0.25">
      <c r="A359" s="1" t="s">
        <v>65</v>
      </c>
      <c r="B359" s="1">
        <v>10.3</v>
      </c>
      <c r="C359" s="1">
        <v>4.8822345999999976</v>
      </c>
      <c r="D359" s="1">
        <v>2</v>
      </c>
      <c r="H359" s="1" t="s">
        <v>101</v>
      </c>
      <c r="I359" s="1">
        <v>7.9</v>
      </c>
      <c r="J359" s="1">
        <v>5</v>
      </c>
      <c r="K359" s="1">
        <v>2</v>
      </c>
      <c r="L359" s="1">
        <f t="shared" si="36"/>
        <v>0</v>
      </c>
      <c r="M359" s="1">
        <f t="shared" si="32"/>
        <v>0</v>
      </c>
      <c r="N359" s="1">
        <f t="shared" si="37"/>
        <v>1</v>
      </c>
      <c r="O359" s="1">
        <f t="shared" si="33"/>
        <v>0</v>
      </c>
      <c r="P359" s="1">
        <f t="shared" si="34"/>
        <v>1</v>
      </c>
      <c r="Q359" s="1" t="b">
        <f t="shared" si="35"/>
        <v>0</v>
      </c>
    </row>
    <row r="360" spans="1:17" x14ac:dyDescent="0.25">
      <c r="A360" s="1" t="s">
        <v>66</v>
      </c>
      <c r="B360" s="1">
        <v>6.6</v>
      </c>
      <c r="C360" s="1">
        <v>2.7616366999999999</v>
      </c>
      <c r="D360" s="1">
        <v>2</v>
      </c>
      <c r="H360" s="1" t="s">
        <v>103</v>
      </c>
      <c r="I360" s="1">
        <v>5.7</v>
      </c>
      <c r="J360" s="1">
        <v>5</v>
      </c>
      <c r="K360" s="1">
        <v>2</v>
      </c>
      <c r="L360" s="1">
        <f t="shared" si="36"/>
        <v>0</v>
      </c>
      <c r="M360" s="1">
        <f t="shared" si="32"/>
        <v>0</v>
      </c>
      <c r="N360" s="1">
        <f t="shared" si="37"/>
        <v>1</v>
      </c>
      <c r="O360" s="1">
        <f t="shared" si="33"/>
        <v>0</v>
      </c>
      <c r="P360" s="1">
        <f t="shared" si="34"/>
        <v>1</v>
      </c>
      <c r="Q360" s="1" t="b">
        <f t="shared" si="35"/>
        <v>0</v>
      </c>
    </row>
    <row r="361" spans="1:17" x14ac:dyDescent="0.25">
      <c r="A361" s="1" t="s">
        <v>67</v>
      </c>
      <c r="B361" s="1">
        <v>5.4</v>
      </c>
      <c r="C361" s="1">
        <v>5.9888985999999989</v>
      </c>
      <c r="D361" s="1">
        <v>2</v>
      </c>
      <c r="H361" s="1" t="s">
        <v>104</v>
      </c>
      <c r="I361" s="1">
        <v>6</v>
      </c>
      <c r="J361" s="1">
        <v>4</v>
      </c>
      <c r="K361" s="1">
        <v>1</v>
      </c>
      <c r="L361" s="1">
        <f t="shared" si="36"/>
        <v>0</v>
      </c>
      <c r="M361" s="1">
        <f t="shared" si="32"/>
        <v>0</v>
      </c>
      <c r="N361" s="1">
        <f t="shared" si="37"/>
        <v>1</v>
      </c>
      <c r="O361" s="1">
        <f t="shared" si="33"/>
        <v>0</v>
      </c>
      <c r="P361" s="1">
        <f t="shared" si="34"/>
        <v>1</v>
      </c>
      <c r="Q361" s="1" t="b">
        <f t="shared" si="35"/>
        <v>0</v>
      </c>
    </row>
    <row r="362" spans="1:17" x14ac:dyDescent="0.25">
      <c r="A362" s="1" t="s">
        <v>68</v>
      </c>
      <c r="B362" s="1">
        <v>6.7</v>
      </c>
      <c r="C362" s="1">
        <v>3.5411308999999997</v>
      </c>
      <c r="D362" s="1">
        <v>2</v>
      </c>
      <c r="H362" s="1" t="s">
        <v>77</v>
      </c>
      <c r="I362" s="1">
        <v>8.4</v>
      </c>
      <c r="J362" s="1">
        <v>5</v>
      </c>
      <c r="K362" s="1">
        <v>1</v>
      </c>
      <c r="L362" s="1">
        <f t="shared" si="36"/>
        <v>0</v>
      </c>
      <c r="M362" s="1">
        <f t="shared" si="32"/>
        <v>0</v>
      </c>
      <c r="N362" s="1">
        <f t="shared" si="37"/>
        <v>1</v>
      </c>
      <c r="O362" s="1">
        <f t="shared" si="33"/>
        <v>0</v>
      </c>
      <c r="P362" s="1">
        <f t="shared" si="34"/>
        <v>1</v>
      </c>
      <c r="Q362" s="1" t="b">
        <f t="shared" si="35"/>
        <v>0</v>
      </c>
    </row>
    <row r="363" spans="1:17" x14ac:dyDescent="0.25">
      <c r="A363" s="1" t="s">
        <v>78</v>
      </c>
      <c r="B363" s="1">
        <v>5.9</v>
      </c>
      <c r="C363" s="1">
        <v>4.8513457999999963</v>
      </c>
      <c r="D363" s="1">
        <v>2</v>
      </c>
      <c r="H363" s="1" t="s">
        <v>109</v>
      </c>
      <c r="I363" s="1">
        <v>5.4</v>
      </c>
      <c r="J363" s="1">
        <v>4</v>
      </c>
      <c r="K363" s="1">
        <v>1</v>
      </c>
      <c r="L363" s="1">
        <f t="shared" si="36"/>
        <v>0</v>
      </c>
      <c r="M363" s="1">
        <f t="shared" si="32"/>
        <v>0</v>
      </c>
      <c r="N363" s="1">
        <f t="shared" si="37"/>
        <v>1</v>
      </c>
      <c r="O363" s="1">
        <f t="shared" si="33"/>
        <v>0</v>
      </c>
      <c r="P363" s="1">
        <f t="shared" si="34"/>
        <v>1</v>
      </c>
      <c r="Q363" s="1" t="b">
        <f t="shared" si="35"/>
        <v>0</v>
      </c>
    </row>
    <row r="364" spans="1:17" x14ac:dyDescent="0.25">
      <c r="A364" s="1" t="s">
        <v>109</v>
      </c>
      <c r="B364" s="1">
        <v>5.4</v>
      </c>
      <c r="C364" s="1">
        <v>5.0500579000000014</v>
      </c>
      <c r="D364" s="1">
        <v>2</v>
      </c>
      <c r="H364" s="1" t="s">
        <v>114</v>
      </c>
      <c r="I364" s="1">
        <v>4.8</v>
      </c>
      <c r="J364" s="1">
        <v>8</v>
      </c>
      <c r="K364" s="1">
        <v>1</v>
      </c>
      <c r="L364" s="1">
        <f t="shared" si="36"/>
        <v>0</v>
      </c>
      <c r="M364" s="1">
        <f t="shared" si="32"/>
        <v>0</v>
      </c>
      <c r="N364" s="1">
        <f t="shared" si="37"/>
        <v>1</v>
      </c>
      <c r="O364" s="1">
        <f t="shared" si="33"/>
        <v>0</v>
      </c>
      <c r="P364" s="1">
        <f t="shared" si="34"/>
        <v>1</v>
      </c>
      <c r="Q364" s="1" t="b">
        <f t="shared" si="35"/>
        <v>0</v>
      </c>
    </row>
    <row r="365" spans="1:17" x14ac:dyDescent="0.25">
      <c r="A365" s="1" t="s">
        <v>80</v>
      </c>
      <c r="B365" s="1">
        <v>5.8</v>
      </c>
      <c r="C365" s="1">
        <v>2.4863090000000025</v>
      </c>
      <c r="D365" s="1">
        <v>2</v>
      </c>
      <c r="H365" s="1" t="s">
        <v>107</v>
      </c>
      <c r="I365" s="1">
        <v>6.5</v>
      </c>
      <c r="J365" s="1">
        <v>6</v>
      </c>
      <c r="K365" s="1">
        <v>1</v>
      </c>
      <c r="L365" s="1">
        <f t="shared" si="36"/>
        <v>0</v>
      </c>
      <c r="M365" s="1">
        <f t="shared" si="32"/>
        <v>0</v>
      </c>
      <c r="N365" s="1">
        <f t="shared" si="37"/>
        <v>1</v>
      </c>
      <c r="O365" s="1">
        <f t="shared" si="33"/>
        <v>0</v>
      </c>
      <c r="P365" s="1">
        <f t="shared" si="34"/>
        <v>1</v>
      </c>
      <c r="Q365" s="1" t="b">
        <f t="shared" si="35"/>
        <v>0</v>
      </c>
    </row>
    <row r="366" spans="1:17" x14ac:dyDescent="0.25">
      <c r="A366" s="1" t="s">
        <v>81</v>
      </c>
      <c r="B366" s="1">
        <v>7.4</v>
      </c>
      <c r="C366" s="1">
        <v>2.7149504999999996</v>
      </c>
      <c r="D366" s="1">
        <v>2</v>
      </c>
      <c r="H366" s="1" t="s">
        <v>99</v>
      </c>
      <c r="I366" s="1">
        <v>5.8</v>
      </c>
      <c r="J366" s="1">
        <v>4</v>
      </c>
      <c r="K366" s="1">
        <v>1</v>
      </c>
      <c r="L366" s="1">
        <f t="shared" si="36"/>
        <v>0</v>
      </c>
      <c r="M366" s="1">
        <f t="shared" si="32"/>
        <v>0</v>
      </c>
      <c r="N366" s="1">
        <f t="shared" si="37"/>
        <v>1</v>
      </c>
      <c r="O366" s="1">
        <f t="shared" si="33"/>
        <v>0</v>
      </c>
      <c r="P366" s="1">
        <f t="shared" si="34"/>
        <v>1</v>
      </c>
      <c r="Q366" s="1" t="b">
        <f t="shared" si="35"/>
        <v>0</v>
      </c>
    </row>
    <row r="367" spans="1:17" x14ac:dyDescent="0.25">
      <c r="A367" s="1" t="s">
        <v>107</v>
      </c>
      <c r="B367" s="1">
        <v>6.5</v>
      </c>
      <c r="C367" s="1">
        <v>5.7395701000000008</v>
      </c>
      <c r="D367" s="1">
        <v>2</v>
      </c>
      <c r="H367" s="1" t="s">
        <v>100</v>
      </c>
      <c r="I367" s="1">
        <v>9.6</v>
      </c>
      <c r="J367" s="1">
        <v>6</v>
      </c>
      <c r="K367" s="1">
        <v>1</v>
      </c>
      <c r="L367" s="1">
        <f t="shared" si="36"/>
        <v>0</v>
      </c>
      <c r="M367" s="1">
        <f t="shared" si="32"/>
        <v>0</v>
      </c>
      <c r="N367" s="1">
        <f t="shared" si="37"/>
        <v>1</v>
      </c>
      <c r="O367" s="1">
        <f t="shared" si="33"/>
        <v>0</v>
      </c>
      <c r="P367" s="1">
        <f t="shared" si="34"/>
        <v>1</v>
      </c>
      <c r="Q367" s="1" t="b">
        <f t="shared" si="35"/>
        <v>0</v>
      </c>
    </row>
    <row r="368" spans="1:17" x14ac:dyDescent="0.25">
      <c r="A368" s="1" t="s">
        <v>99</v>
      </c>
      <c r="B368" s="1">
        <v>5.8</v>
      </c>
      <c r="C368" s="1">
        <v>3.9523323999999986</v>
      </c>
      <c r="D368" s="1">
        <v>2</v>
      </c>
      <c r="H368" s="1" t="s">
        <v>102</v>
      </c>
      <c r="I368" s="1">
        <v>6.8</v>
      </c>
      <c r="J368" s="1">
        <v>4</v>
      </c>
      <c r="K368" s="1">
        <v>1</v>
      </c>
      <c r="L368" s="1">
        <f t="shared" si="36"/>
        <v>0</v>
      </c>
      <c r="M368" s="1">
        <f t="shared" si="32"/>
        <v>0</v>
      </c>
      <c r="N368" s="1">
        <f t="shared" si="37"/>
        <v>1</v>
      </c>
      <c r="O368" s="1">
        <f t="shared" si="33"/>
        <v>0</v>
      </c>
      <c r="P368" s="1">
        <f t="shared" si="34"/>
        <v>1</v>
      </c>
      <c r="Q368" s="1" t="b">
        <f t="shared" si="35"/>
        <v>0</v>
      </c>
    </row>
    <row r="369" spans="1:17" x14ac:dyDescent="0.25">
      <c r="A369" s="1" t="s">
        <v>100</v>
      </c>
      <c r="B369" s="1">
        <v>9.6</v>
      </c>
      <c r="C369" s="1">
        <v>5.2702740000000006</v>
      </c>
      <c r="D369" s="1">
        <v>2</v>
      </c>
      <c r="H369" s="1" t="s">
        <v>105</v>
      </c>
      <c r="I369" s="1">
        <v>12.5</v>
      </c>
      <c r="J369" s="1">
        <v>3</v>
      </c>
      <c r="K369" s="1">
        <v>0</v>
      </c>
      <c r="L369" s="1">
        <f t="shared" si="36"/>
        <v>0</v>
      </c>
      <c r="M369" s="1">
        <f t="shared" si="32"/>
        <v>0</v>
      </c>
      <c r="N369" s="1">
        <f t="shared" si="37"/>
        <v>1</v>
      </c>
      <c r="O369" s="1">
        <f t="shared" si="33"/>
        <v>0</v>
      </c>
      <c r="P369" s="1">
        <f t="shared" si="34"/>
        <v>1</v>
      </c>
      <c r="Q369" s="1" t="b">
        <f t="shared" si="35"/>
        <v>0</v>
      </c>
    </row>
    <row r="370" spans="1:17" x14ac:dyDescent="0.25">
      <c r="A370" s="1" t="s">
        <v>103</v>
      </c>
      <c r="B370" s="1">
        <v>5.7</v>
      </c>
      <c r="C370" s="1">
        <v>3.9392003000000009</v>
      </c>
      <c r="D370" s="1">
        <v>2</v>
      </c>
      <c r="H370" s="1" t="s">
        <v>105</v>
      </c>
      <c r="I370" s="1">
        <v>12.5</v>
      </c>
      <c r="J370" s="1">
        <v>4</v>
      </c>
      <c r="K370" s="1">
        <v>13</v>
      </c>
      <c r="L370" s="1">
        <f t="shared" si="36"/>
        <v>0</v>
      </c>
      <c r="M370" s="1">
        <f t="shared" si="32"/>
        <v>0</v>
      </c>
      <c r="N370" s="1">
        <f t="shared" si="37"/>
        <v>0</v>
      </c>
      <c r="O370" s="1">
        <f t="shared" si="33"/>
        <v>1</v>
      </c>
      <c r="P370" s="1">
        <f t="shared" si="34"/>
        <v>1</v>
      </c>
      <c r="Q370" s="1" t="b">
        <f t="shared" si="35"/>
        <v>0</v>
      </c>
    </row>
    <row r="371" spans="1:17" x14ac:dyDescent="0.25">
      <c r="A371" s="1" t="s">
        <v>79</v>
      </c>
      <c r="B371" s="1">
        <v>12.3</v>
      </c>
      <c r="C371" s="1">
        <v>5.8652336000000007</v>
      </c>
      <c r="D371" s="1">
        <v>2</v>
      </c>
      <c r="H371" s="1" t="s">
        <v>60</v>
      </c>
      <c r="I371" s="1">
        <v>7.2</v>
      </c>
      <c r="J371" s="1">
        <v>3</v>
      </c>
      <c r="K371" s="1">
        <v>9</v>
      </c>
      <c r="L371" s="1">
        <f t="shared" si="36"/>
        <v>1</v>
      </c>
      <c r="M371" s="1">
        <f t="shared" si="32"/>
        <v>0</v>
      </c>
      <c r="N371" s="1">
        <f t="shared" si="37"/>
        <v>0</v>
      </c>
      <c r="O371" s="1">
        <f t="shared" si="33"/>
        <v>0</v>
      </c>
      <c r="P371" s="1">
        <f t="shared" si="34"/>
        <v>1</v>
      </c>
      <c r="Q371" s="1" t="b">
        <f t="shared" si="35"/>
        <v>0</v>
      </c>
    </row>
    <row r="372" spans="1:17" x14ac:dyDescent="0.25">
      <c r="A372" s="1" t="s">
        <v>77</v>
      </c>
      <c r="B372" s="1">
        <v>8.4</v>
      </c>
      <c r="C372" s="1">
        <v>5.5370714999999988</v>
      </c>
      <c r="D372" s="1">
        <v>1</v>
      </c>
      <c r="H372" s="1" t="s">
        <v>63</v>
      </c>
      <c r="I372" s="1">
        <v>7.7</v>
      </c>
      <c r="J372" s="1">
        <v>5</v>
      </c>
      <c r="K372" s="1">
        <v>9</v>
      </c>
      <c r="L372" s="1">
        <f t="shared" si="36"/>
        <v>1</v>
      </c>
      <c r="M372" s="1">
        <f t="shared" si="32"/>
        <v>0</v>
      </c>
      <c r="N372" s="1">
        <f t="shared" si="37"/>
        <v>0</v>
      </c>
      <c r="O372" s="1">
        <f t="shared" si="33"/>
        <v>0</v>
      </c>
      <c r="P372" s="1">
        <f t="shared" si="34"/>
        <v>1</v>
      </c>
      <c r="Q372" s="1" t="b">
        <f t="shared" si="35"/>
        <v>0</v>
      </c>
    </row>
    <row r="373" spans="1:17" x14ac:dyDescent="0.25">
      <c r="A373" s="1" t="s">
        <v>106</v>
      </c>
      <c r="B373" s="1">
        <v>5.4</v>
      </c>
      <c r="C373" s="1">
        <v>4.4326658999999973</v>
      </c>
      <c r="D373" s="1">
        <v>1</v>
      </c>
      <c r="H373" s="1" t="s">
        <v>89</v>
      </c>
      <c r="I373" s="1">
        <v>6.2</v>
      </c>
      <c r="J373" s="1">
        <v>5</v>
      </c>
      <c r="K373" s="1">
        <v>9</v>
      </c>
      <c r="L373" s="1">
        <f t="shared" si="36"/>
        <v>1</v>
      </c>
      <c r="M373" s="1">
        <f t="shared" si="32"/>
        <v>0</v>
      </c>
      <c r="N373" s="1">
        <f t="shared" si="37"/>
        <v>0</v>
      </c>
      <c r="O373" s="1">
        <f t="shared" si="33"/>
        <v>0</v>
      </c>
      <c r="P373" s="1">
        <f t="shared" si="34"/>
        <v>1</v>
      </c>
      <c r="Q373" s="1" t="b">
        <f t="shared" si="35"/>
        <v>0</v>
      </c>
    </row>
    <row r="374" spans="1:17" x14ac:dyDescent="0.25">
      <c r="A374" s="1" t="s">
        <v>95</v>
      </c>
      <c r="B374" s="1">
        <v>5.2</v>
      </c>
      <c r="C374" s="1">
        <v>5.5603972000000015</v>
      </c>
      <c r="D374" s="1">
        <v>1</v>
      </c>
      <c r="H374" s="1" t="s">
        <v>102</v>
      </c>
      <c r="I374" s="1">
        <v>6.8</v>
      </c>
      <c r="J374" s="1">
        <v>4</v>
      </c>
      <c r="K374" s="1">
        <v>9</v>
      </c>
      <c r="L374" s="1">
        <f t="shared" si="36"/>
        <v>1</v>
      </c>
      <c r="M374" s="1">
        <f t="shared" si="32"/>
        <v>0</v>
      </c>
      <c r="N374" s="1">
        <f t="shared" si="37"/>
        <v>0</v>
      </c>
      <c r="O374" s="1">
        <f t="shared" si="33"/>
        <v>0</v>
      </c>
      <c r="P374" s="1">
        <f t="shared" si="34"/>
        <v>1</v>
      </c>
      <c r="Q374" s="1" t="b">
        <f t="shared" si="35"/>
        <v>0</v>
      </c>
    </row>
    <row r="375" spans="1:17" x14ac:dyDescent="0.25">
      <c r="A375" s="1" t="s">
        <v>96</v>
      </c>
      <c r="B375" s="1">
        <v>6.1</v>
      </c>
      <c r="C375" s="1">
        <v>2.9172916000000022</v>
      </c>
      <c r="D375" s="1">
        <v>1</v>
      </c>
      <c r="H375" s="1" t="s">
        <v>72</v>
      </c>
      <c r="I375" s="1">
        <v>5.8</v>
      </c>
      <c r="J375" s="1">
        <v>6</v>
      </c>
      <c r="K375" s="1">
        <v>8</v>
      </c>
      <c r="L375" s="1">
        <f t="shared" si="36"/>
        <v>1</v>
      </c>
      <c r="M375" s="1">
        <f t="shared" si="32"/>
        <v>0</v>
      </c>
      <c r="N375" s="1">
        <f t="shared" si="37"/>
        <v>0</v>
      </c>
      <c r="O375" s="1">
        <f t="shared" si="33"/>
        <v>0</v>
      </c>
      <c r="P375" s="1">
        <f t="shared" si="34"/>
        <v>1</v>
      </c>
      <c r="Q375" s="1" t="b">
        <f t="shared" si="35"/>
        <v>0</v>
      </c>
    </row>
    <row r="376" spans="1:17" x14ac:dyDescent="0.25">
      <c r="A376" s="1" t="s">
        <v>101</v>
      </c>
      <c r="B376" s="1">
        <v>7.9</v>
      </c>
      <c r="C376" s="1">
        <v>4.9891907999999994</v>
      </c>
      <c r="D376" s="1">
        <v>1</v>
      </c>
      <c r="H376" s="1" t="s">
        <v>73</v>
      </c>
      <c r="I376" s="1">
        <v>6.5</v>
      </c>
      <c r="J376" s="1">
        <v>6</v>
      </c>
      <c r="K376" s="1">
        <v>8</v>
      </c>
      <c r="L376" s="1">
        <f t="shared" si="36"/>
        <v>1</v>
      </c>
      <c r="M376" s="1">
        <f t="shared" si="32"/>
        <v>0</v>
      </c>
      <c r="N376" s="1">
        <f t="shared" si="37"/>
        <v>0</v>
      </c>
      <c r="O376" s="1">
        <f t="shared" si="33"/>
        <v>0</v>
      </c>
      <c r="P376" s="1">
        <f t="shared" si="34"/>
        <v>1</v>
      </c>
      <c r="Q376" s="1" t="b">
        <f t="shared" si="35"/>
        <v>0</v>
      </c>
    </row>
    <row r="377" spans="1:17" x14ac:dyDescent="0.25">
      <c r="A377" s="1" t="s">
        <v>59</v>
      </c>
      <c r="B377" s="1">
        <v>6.7</v>
      </c>
      <c r="C377" s="1">
        <v>6.270431799999999</v>
      </c>
      <c r="D377" s="1">
        <v>1</v>
      </c>
      <c r="H377" s="1" t="s">
        <v>71</v>
      </c>
      <c r="I377" s="1">
        <v>7.4</v>
      </c>
      <c r="J377" s="1">
        <v>2</v>
      </c>
      <c r="K377" s="1">
        <v>5</v>
      </c>
      <c r="L377" s="1">
        <f t="shared" si="36"/>
        <v>1</v>
      </c>
      <c r="M377" s="1">
        <f t="shared" si="32"/>
        <v>0</v>
      </c>
      <c r="N377" s="1">
        <f t="shared" si="37"/>
        <v>0</v>
      </c>
      <c r="O377" s="1">
        <f t="shared" si="33"/>
        <v>0</v>
      </c>
      <c r="P377" s="1">
        <f t="shared" si="34"/>
        <v>1</v>
      </c>
      <c r="Q377" s="1" t="b">
        <f t="shared" si="35"/>
        <v>0</v>
      </c>
    </row>
    <row r="378" spans="1:17" x14ac:dyDescent="0.25">
      <c r="A378" s="1" t="s">
        <v>64</v>
      </c>
      <c r="B378" s="1">
        <v>5.2</v>
      </c>
      <c r="C378" s="1">
        <v>5.1335611000000005</v>
      </c>
      <c r="D378" s="1">
        <v>1</v>
      </c>
      <c r="H378" s="1" t="s">
        <v>82</v>
      </c>
      <c r="I378" s="1">
        <v>8.5</v>
      </c>
      <c r="J378" s="1">
        <v>4</v>
      </c>
      <c r="K378" s="1">
        <v>5</v>
      </c>
      <c r="L378" s="1">
        <f t="shared" si="36"/>
        <v>1</v>
      </c>
      <c r="M378" s="1">
        <f t="shared" si="32"/>
        <v>0</v>
      </c>
      <c r="N378" s="1">
        <f t="shared" si="37"/>
        <v>0</v>
      </c>
      <c r="O378" s="1">
        <f t="shared" si="33"/>
        <v>0</v>
      </c>
      <c r="P378" s="1">
        <f t="shared" si="34"/>
        <v>1</v>
      </c>
      <c r="Q378" s="1" t="b">
        <f t="shared" si="35"/>
        <v>0</v>
      </c>
    </row>
    <row r="379" spans="1:17" x14ac:dyDescent="0.25">
      <c r="A379" s="1" t="s">
        <v>104</v>
      </c>
      <c r="B379" s="1">
        <v>6</v>
      </c>
      <c r="C379" s="1">
        <v>3.8675193999999991</v>
      </c>
      <c r="D379" s="1">
        <v>1</v>
      </c>
      <c r="H379" s="1" t="s">
        <v>65</v>
      </c>
      <c r="I379" s="1">
        <v>10.3</v>
      </c>
      <c r="J379" s="1">
        <v>5</v>
      </c>
      <c r="K379" s="1">
        <v>2</v>
      </c>
      <c r="L379" s="1">
        <f t="shared" si="36"/>
        <v>0</v>
      </c>
      <c r="M379" s="1">
        <f t="shared" si="32"/>
        <v>0</v>
      </c>
      <c r="N379" s="1">
        <f t="shared" si="37"/>
        <v>1</v>
      </c>
      <c r="O379" s="1">
        <f t="shared" si="33"/>
        <v>0</v>
      </c>
      <c r="P379" s="1">
        <f t="shared" si="34"/>
        <v>1</v>
      </c>
      <c r="Q379" s="1" t="b">
        <f t="shared" si="35"/>
        <v>0</v>
      </c>
    </row>
    <row r="380" spans="1:17" x14ac:dyDescent="0.25">
      <c r="A380" s="1" t="s">
        <v>70</v>
      </c>
      <c r="B380" s="1">
        <v>6.2</v>
      </c>
      <c r="C380" s="1">
        <v>6.7158783</v>
      </c>
      <c r="D380" s="1">
        <v>1</v>
      </c>
      <c r="H380" s="1" t="s">
        <v>66</v>
      </c>
      <c r="I380" s="1">
        <v>6.6</v>
      </c>
      <c r="J380" s="1">
        <v>3</v>
      </c>
      <c r="K380" s="1">
        <v>2</v>
      </c>
      <c r="L380" s="1">
        <f t="shared" si="36"/>
        <v>0</v>
      </c>
      <c r="M380" s="1">
        <f t="shared" si="32"/>
        <v>0</v>
      </c>
      <c r="N380" s="1">
        <f t="shared" si="37"/>
        <v>1</v>
      </c>
      <c r="O380" s="1">
        <f t="shared" si="33"/>
        <v>0</v>
      </c>
      <c r="P380" s="1">
        <f t="shared" si="34"/>
        <v>1</v>
      </c>
      <c r="Q380" s="1" t="b">
        <f t="shared" si="35"/>
        <v>0</v>
      </c>
    </row>
    <row r="381" spans="1:17" x14ac:dyDescent="0.25">
      <c r="A381" s="1" t="s">
        <v>75</v>
      </c>
      <c r="B381" s="1">
        <v>7.6</v>
      </c>
      <c r="C381" s="1">
        <v>3.9212479999999976</v>
      </c>
      <c r="D381" s="1">
        <v>1</v>
      </c>
      <c r="H381" s="1" t="s">
        <v>67</v>
      </c>
      <c r="I381" s="1">
        <v>5.4</v>
      </c>
      <c r="J381" s="1">
        <v>6</v>
      </c>
      <c r="K381" s="1">
        <v>2</v>
      </c>
      <c r="L381" s="1">
        <f t="shared" si="36"/>
        <v>0</v>
      </c>
      <c r="M381" s="1">
        <f t="shared" si="32"/>
        <v>0</v>
      </c>
      <c r="N381" s="1">
        <f t="shared" si="37"/>
        <v>1</v>
      </c>
      <c r="O381" s="1">
        <f t="shared" si="33"/>
        <v>0</v>
      </c>
      <c r="P381" s="1">
        <f t="shared" si="34"/>
        <v>1</v>
      </c>
      <c r="Q381" s="1" t="b">
        <f t="shared" si="35"/>
        <v>0</v>
      </c>
    </row>
    <row r="382" spans="1:17" x14ac:dyDescent="0.25">
      <c r="A382" s="1" t="s">
        <v>76</v>
      </c>
      <c r="B382" s="1">
        <v>11.5</v>
      </c>
      <c r="C382" s="1">
        <v>3.7652613000000001</v>
      </c>
      <c r="D382" s="1">
        <v>1</v>
      </c>
      <c r="H382" s="1" t="s">
        <v>68</v>
      </c>
      <c r="I382" s="1">
        <v>6.7</v>
      </c>
      <c r="J382" s="1">
        <v>4</v>
      </c>
      <c r="K382" s="1">
        <v>2</v>
      </c>
      <c r="L382" s="1">
        <f t="shared" si="36"/>
        <v>0</v>
      </c>
      <c r="M382" s="1">
        <f t="shared" si="32"/>
        <v>0</v>
      </c>
      <c r="N382" s="1">
        <f t="shared" si="37"/>
        <v>1</v>
      </c>
      <c r="O382" s="1">
        <f t="shared" si="33"/>
        <v>0</v>
      </c>
      <c r="P382" s="1">
        <f t="shared" si="34"/>
        <v>1</v>
      </c>
      <c r="Q382" s="1" t="b">
        <f t="shared" si="35"/>
        <v>0</v>
      </c>
    </row>
    <row r="383" spans="1:17" x14ac:dyDescent="0.25">
      <c r="A383" s="1" t="s">
        <v>85</v>
      </c>
      <c r="B383" s="1">
        <v>4.9000000000000004</v>
      </c>
      <c r="C383" s="1">
        <v>4.4430485000000015</v>
      </c>
      <c r="D383" s="1">
        <v>1</v>
      </c>
      <c r="H383" s="1" t="s">
        <v>78</v>
      </c>
      <c r="I383" s="1">
        <v>5.9</v>
      </c>
      <c r="J383" s="1">
        <v>5</v>
      </c>
      <c r="K383" s="1">
        <v>2</v>
      </c>
      <c r="L383" s="1">
        <f t="shared" si="36"/>
        <v>0</v>
      </c>
      <c r="M383" s="1">
        <f t="shared" si="32"/>
        <v>0</v>
      </c>
      <c r="N383" s="1">
        <f t="shared" si="37"/>
        <v>1</v>
      </c>
      <c r="O383" s="1">
        <f t="shared" si="33"/>
        <v>0</v>
      </c>
      <c r="P383" s="1">
        <f t="shared" si="34"/>
        <v>1</v>
      </c>
      <c r="Q383" s="1" t="b">
        <f t="shared" si="35"/>
        <v>0</v>
      </c>
    </row>
    <row r="384" spans="1:17" x14ac:dyDescent="0.25">
      <c r="A384" s="1" t="s">
        <v>69</v>
      </c>
      <c r="B384" s="1">
        <v>5.2</v>
      </c>
      <c r="C384" s="1">
        <v>5.2583636000000009</v>
      </c>
      <c r="D384" s="1">
        <v>0</v>
      </c>
      <c r="H384" s="1" t="s">
        <v>109</v>
      </c>
      <c r="I384" s="1">
        <v>5.4</v>
      </c>
      <c r="J384" s="1">
        <v>5</v>
      </c>
      <c r="K384" s="1">
        <v>2</v>
      </c>
      <c r="L384" s="1">
        <f t="shared" si="36"/>
        <v>0</v>
      </c>
      <c r="M384" s="1">
        <f t="shared" si="32"/>
        <v>0</v>
      </c>
      <c r="N384" s="1">
        <f t="shared" si="37"/>
        <v>1</v>
      </c>
      <c r="O384" s="1">
        <f t="shared" si="33"/>
        <v>0</v>
      </c>
      <c r="P384" s="1">
        <f t="shared" si="34"/>
        <v>1</v>
      </c>
      <c r="Q384" s="1" t="b">
        <f t="shared" si="35"/>
        <v>0</v>
      </c>
    </row>
    <row r="385" spans="1:17" x14ac:dyDescent="0.25">
      <c r="A385" s="1" t="s">
        <v>60</v>
      </c>
      <c r="B385" s="1">
        <v>7.2</v>
      </c>
      <c r="C385" s="1">
        <v>3.2227952999999987</v>
      </c>
      <c r="D385" s="1">
        <v>9</v>
      </c>
      <c r="H385" s="1" t="s">
        <v>81</v>
      </c>
      <c r="I385" s="1">
        <v>7.4</v>
      </c>
      <c r="J385" s="1">
        <v>3</v>
      </c>
      <c r="K385" s="1">
        <v>2</v>
      </c>
      <c r="L385" s="1">
        <f t="shared" si="36"/>
        <v>0</v>
      </c>
      <c r="M385" s="1">
        <f t="shared" si="32"/>
        <v>0</v>
      </c>
      <c r="N385" s="1">
        <f t="shared" si="37"/>
        <v>1</v>
      </c>
      <c r="O385" s="1">
        <f t="shared" si="33"/>
        <v>0</v>
      </c>
      <c r="P385" s="1">
        <f t="shared" si="34"/>
        <v>1</v>
      </c>
      <c r="Q385" s="1" t="b">
        <f t="shared" si="35"/>
        <v>0</v>
      </c>
    </row>
    <row r="386" spans="1:17" x14ac:dyDescent="0.25">
      <c r="A386" s="1" t="s">
        <v>71</v>
      </c>
      <c r="B386" s="1">
        <v>7.4</v>
      </c>
      <c r="C386" s="1">
        <v>1.2481952000000009</v>
      </c>
      <c r="D386" s="1">
        <v>9</v>
      </c>
      <c r="H386" s="1" t="s">
        <v>107</v>
      </c>
      <c r="I386" s="1">
        <v>6.5</v>
      </c>
      <c r="J386" s="1">
        <v>6</v>
      </c>
      <c r="K386" s="1">
        <v>2</v>
      </c>
      <c r="L386" s="1">
        <f t="shared" si="36"/>
        <v>0</v>
      </c>
      <c r="M386" s="1">
        <f t="shared" ref="M386:M449" si="38">IF(AND((K386&lt;J386),(K386&gt;2),(J386&lt;10)),1,0)</f>
        <v>0</v>
      </c>
      <c r="N386" s="1">
        <f t="shared" si="37"/>
        <v>1</v>
      </c>
      <c r="O386" s="1">
        <f t="shared" ref="O386:O449" si="39">IF(K386&gt;=10,1,0)</f>
        <v>0</v>
      </c>
      <c r="P386" s="1">
        <f t="shared" ref="P386:P449" si="40">SUM(L386:O386)</f>
        <v>1</v>
      </c>
      <c r="Q386" s="1" t="b">
        <f t="shared" ref="Q386:Q449" si="41">EXACT(J386,K386)</f>
        <v>0</v>
      </c>
    </row>
    <row r="387" spans="1:17" x14ac:dyDescent="0.25">
      <c r="A387" s="1" t="s">
        <v>73</v>
      </c>
      <c r="B387" s="1">
        <v>6.5</v>
      </c>
      <c r="C387" s="1">
        <v>3.7130435000000017</v>
      </c>
      <c r="D387" s="1">
        <v>9</v>
      </c>
      <c r="H387" s="1" t="s">
        <v>99</v>
      </c>
      <c r="I387" s="1">
        <v>5.8</v>
      </c>
      <c r="J387" s="1">
        <v>4</v>
      </c>
      <c r="K387" s="1">
        <v>2</v>
      </c>
      <c r="L387" s="1">
        <f t="shared" si="36"/>
        <v>0</v>
      </c>
      <c r="M387" s="1">
        <f t="shared" si="38"/>
        <v>0</v>
      </c>
      <c r="N387" s="1">
        <f t="shared" si="37"/>
        <v>1</v>
      </c>
      <c r="O387" s="1">
        <f t="shared" si="39"/>
        <v>0</v>
      </c>
      <c r="P387" s="1">
        <f t="shared" si="40"/>
        <v>1</v>
      </c>
      <c r="Q387" s="1" t="b">
        <f t="shared" si="41"/>
        <v>0</v>
      </c>
    </row>
    <row r="388" spans="1:17" x14ac:dyDescent="0.25">
      <c r="A388" s="1" t="s">
        <v>95</v>
      </c>
      <c r="B388" s="1">
        <v>5.2</v>
      </c>
      <c r="C388" s="1">
        <v>5.0783133000000014</v>
      </c>
      <c r="D388" s="1">
        <v>8</v>
      </c>
      <c r="H388" s="1" t="s">
        <v>100</v>
      </c>
      <c r="I388" s="1">
        <v>9.6</v>
      </c>
      <c r="J388" s="1">
        <v>5</v>
      </c>
      <c r="K388" s="1">
        <v>2</v>
      </c>
      <c r="L388" s="1">
        <f t="shared" si="36"/>
        <v>0</v>
      </c>
      <c r="M388" s="1">
        <f t="shared" si="38"/>
        <v>0</v>
      </c>
      <c r="N388" s="1">
        <f t="shared" si="37"/>
        <v>1</v>
      </c>
      <c r="O388" s="1">
        <f t="shared" si="39"/>
        <v>0</v>
      </c>
      <c r="P388" s="1">
        <f t="shared" si="40"/>
        <v>1</v>
      </c>
      <c r="Q388" s="1" t="b">
        <f t="shared" si="41"/>
        <v>0</v>
      </c>
    </row>
    <row r="389" spans="1:17" x14ac:dyDescent="0.25">
      <c r="A389" s="1" t="s">
        <v>91</v>
      </c>
      <c r="B389" s="1">
        <v>5</v>
      </c>
      <c r="C389" s="1">
        <v>3.7431836000000001</v>
      </c>
      <c r="D389" s="1">
        <v>6</v>
      </c>
      <c r="H389" s="1" t="s">
        <v>103</v>
      </c>
      <c r="I389" s="1">
        <v>5.7</v>
      </c>
      <c r="J389" s="1">
        <v>4</v>
      </c>
      <c r="K389" s="1">
        <v>2</v>
      </c>
      <c r="L389" s="1">
        <f t="shared" si="36"/>
        <v>0</v>
      </c>
      <c r="M389" s="1">
        <f t="shared" si="38"/>
        <v>0</v>
      </c>
      <c r="N389" s="1">
        <f t="shared" si="37"/>
        <v>1</v>
      </c>
      <c r="O389" s="1">
        <f t="shared" si="39"/>
        <v>0</v>
      </c>
      <c r="P389" s="1">
        <f t="shared" si="40"/>
        <v>1</v>
      </c>
      <c r="Q389" s="1" t="b">
        <f t="shared" si="41"/>
        <v>0</v>
      </c>
    </row>
    <row r="390" spans="1:17" x14ac:dyDescent="0.25">
      <c r="A390" s="1" t="s">
        <v>90</v>
      </c>
      <c r="B390" s="1">
        <v>7.2</v>
      </c>
      <c r="C390" s="1">
        <v>4.3846081000000003</v>
      </c>
      <c r="D390" s="1">
        <v>5</v>
      </c>
      <c r="H390" s="1" t="s">
        <v>79</v>
      </c>
      <c r="I390" s="1">
        <v>12.3</v>
      </c>
      <c r="J390" s="1">
        <v>6</v>
      </c>
      <c r="K390" s="1">
        <v>2</v>
      </c>
      <c r="L390" s="1">
        <f t="shared" si="36"/>
        <v>0</v>
      </c>
      <c r="M390" s="1">
        <f t="shared" si="38"/>
        <v>0</v>
      </c>
      <c r="N390" s="1">
        <f t="shared" si="37"/>
        <v>1</v>
      </c>
      <c r="O390" s="1">
        <f t="shared" si="39"/>
        <v>0</v>
      </c>
      <c r="P390" s="1">
        <f t="shared" si="40"/>
        <v>1</v>
      </c>
      <c r="Q390" s="1" t="b">
        <f t="shared" si="41"/>
        <v>0</v>
      </c>
    </row>
    <row r="391" spans="1:17" x14ac:dyDescent="0.25">
      <c r="A391" s="1" t="s">
        <v>101</v>
      </c>
      <c r="B391" s="1">
        <v>7.9</v>
      </c>
      <c r="C391" s="1">
        <v>3.4439715999999994</v>
      </c>
      <c r="D391" s="1">
        <v>5</v>
      </c>
      <c r="H391" s="1" t="s">
        <v>77</v>
      </c>
      <c r="I391" s="1">
        <v>8.4</v>
      </c>
      <c r="J391" s="1">
        <v>6</v>
      </c>
      <c r="K391" s="1">
        <v>1</v>
      </c>
      <c r="L391" s="1">
        <f t="shared" si="36"/>
        <v>0</v>
      </c>
      <c r="M391" s="1">
        <f t="shared" si="38"/>
        <v>0</v>
      </c>
      <c r="N391" s="1">
        <f t="shared" si="37"/>
        <v>1</v>
      </c>
      <c r="O391" s="1">
        <f t="shared" si="39"/>
        <v>0</v>
      </c>
      <c r="P391" s="1">
        <f t="shared" si="40"/>
        <v>1</v>
      </c>
      <c r="Q391" s="1" t="b">
        <f t="shared" si="41"/>
        <v>0</v>
      </c>
    </row>
    <row r="392" spans="1:17" x14ac:dyDescent="0.25">
      <c r="A392" s="1" t="s">
        <v>59</v>
      </c>
      <c r="B392" s="1">
        <v>6.7</v>
      </c>
      <c r="C392" s="1">
        <v>4.8224074000000021</v>
      </c>
      <c r="D392" s="1">
        <v>2</v>
      </c>
      <c r="H392" s="1" t="s">
        <v>106</v>
      </c>
      <c r="I392" s="1">
        <v>5.4</v>
      </c>
      <c r="J392" s="1">
        <v>4</v>
      </c>
      <c r="K392" s="1">
        <v>1</v>
      </c>
      <c r="L392" s="1">
        <f t="shared" si="36"/>
        <v>0</v>
      </c>
      <c r="M392" s="1">
        <f t="shared" si="38"/>
        <v>0</v>
      </c>
      <c r="N392" s="1">
        <f t="shared" si="37"/>
        <v>1</v>
      </c>
      <c r="O392" s="1">
        <f t="shared" si="39"/>
        <v>0</v>
      </c>
      <c r="P392" s="1">
        <f t="shared" si="40"/>
        <v>1</v>
      </c>
      <c r="Q392" s="1" t="b">
        <f t="shared" si="41"/>
        <v>0</v>
      </c>
    </row>
    <row r="393" spans="1:17" x14ac:dyDescent="0.25">
      <c r="A393" s="1" t="s">
        <v>63</v>
      </c>
      <c r="B393" s="1">
        <v>7.7</v>
      </c>
      <c r="C393" s="1">
        <v>4.999343099999999</v>
      </c>
      <c r="D393" s="1">
        <v>2</v>
      </c>
      <c r="H393" s="1" t="s">
        <v>95</v>
      </c>
      <c r="I393" s="1">
        <v>5.2</v>
      </c>
      <c r="J393" s="1">
        <v>6</v>
      </c>
      <c r="K393" s="1">
        <v>1</v>
      </c>
      <c r="L393" s="1">
        <f t="shared" si="36"/>
        <v>0</v>
      </c>
      <c r="M393" s="1">
        <f t="shared" si="38"/>
        <v>0</v>
      </c>
      <c r="N393" s="1">
        <f t="shared" si="37"/>
        <v>1</v>
      </c>
      <c r="O393" s="1">
        <f t="shared" si="39"/>
        <v>0</v>
      </c>
      <c r="P393" s="1">
        <f t="shared" si="40"/>
        <v>1</v>
      </c>
      <c r="Q393" s="1" t="b">
        <f t="shared" si="41"/>
        <v>0</v>
      </c>
    </row>
    <row r="394" spans="1:17" x14ac:dyDescent="0.25">
      <c r="A394" s="1" t="s">
        <v>68</v>
      </c>
      <c r="B394" s="1">
        <v>6.7</v>
      </c>
      <c r="C394" s="1">
        <v>3.7441815999999979</v>
      </c>
      <c r="D394" s="1">
        <v>2</v>
      </c>
      <c r="H394" s="1" t="s">
        <v>96</v>
      </c>
      <c r="I394" s="1">
        <v>6.1</v>
      </c>
      <c r="J394" s="1">
        <v>3</v>
      </c>
      <c r="K394" s="1">
        <v>1</v>
      </c>
      <c r="L394" s="1">
        <f t="shared" si="36"/>
        <v>0</v>
      </c>
      <c r="M394" s="1">
        <f t="shared" si="38"/>
        <v>0</v>
      </c>
      <c r="N394" s="1">
        <f t="shared" si="37"/>
        <v>1</v>
      </c>
      <c r="O394" s="1">
        <f t="shared" si="39"/>
        <v>0</v>
      </c>
      <c r="P394" s="1">
        <f t="shared" si="40"/>
        <v>1</v>
      </c>
      <c r="Q394" s="1" t="b">
        <f t="shared" si="41"/>
        <v>0</v>
      </c>
    </row>
    <row r="395" spans="1:17" x14ac:dyDescent="0.25">
      <c r="A395" s="1" t="s">
        <v>105</v>
      </c>
      <c r="B395" s="1">
        <v>12.5</v>
      </c>
      <c r="C395" s="1">
        <v>4.6740819000000036</v>
      </c>
      <c r="D395" s="1">
        <v>2</v>
      </c>
      <c r="H395" s="1" t="s">
        <v>101</v>
      </c>
      <c r="I395" s="1">
        <v>7.9</v>
      </c>
      <c r="J395" s="1">
        <v>5</v>
      </c>
      <c r="K395" s="1">
        <v>1</v>
      </c>
      <c r="L395" s="1">
        <f t="shared" si="36"/>
        <v>0</v>
      </c>
      <c r="M395" s="1">
        <f t="shared" si="38"/>
        <v>0</v>
      </c>
      <c r="N395" s="1">
        <f t="shared" si="37"/>
        <v>1</v>
      </c>
      <c r="O395" s="1">
        <f t="shared" si="39"/>
        <v>0</v>
      </c>
      <c r="P395" s="1">
        <f t="shared" si="40"/>
        <v>1</v>
      </c>
      <c r="Q395" s="1" t="b">
        <f t="shared" si="41"/>
        <v>0</v>
      </c>
    </row>
    <row r="396" spans="1:17" x14ac:dyDescent="0.25">
      <c r="A396" s="1" t="s">
        <v>77</v>
      </c>
      <c r="B396" s="1">
        <v>8.4</v>
      </c>
      <c r="C396" s="1">
        <v>4.7497817999999992</v>
      </c>
      <c r="D396" s="1">
        <v>2</v>
      </c>
      <c r="H396" s="1" t="s">
        <v>59</v>
      </c>
      <c r="I396" s="1">
        <v>6.7</v>
      </c>
      <c r="J396" s="1">
        <v>6</v>
      </c>
      <c r="K396" s="1">
        <v>1</v>
      </c>
      <c r="L396" s="1">
        <f t="shared" si="36"/>
        <v>0</v>
      </c>
      <c r="M396" s="1">
        <f t="shared" si="38"/>
        <v>0</v>
      </c>
      <c r="N396" s="1">
        <f t="shared" si="37"/>
        <v>1</v>
      </c>
      <c r="O396" s="1">
        <f t="shared" si="39"/>
        <v>0</v>
      </c>
      <c r="P396" s="1">
        <f t="shared" si="40"/>
        <v>1</v>
      </c>
      <c r="Q396" s="1" t="b">
        <f t="shared" si="41"/>
        <v>0</v>
      </c>
    </row>
    <row r="397" spans="1:17" x14ac:dyDescent="0.25">
      <c r="A397" s="1" t="s">
        <v>79</v>
      </c>
      <c r="B397" s="1">
        <v>12.3</v>
      </c>
      <c r="C397" s="1">
        <v>4.359764600000001</v>
      </c>
      <c r="D397" s="1">
        <v>2</v>
      </c>
      <c r="H397" s="1" t="s">
        <v>64</v>
      </c>
      <c r="I397" s="1">
        <v>5.2</v>
      </c>
      <c r="J397" s="1">
        <v>5</v>
      </c>
      <c r="K397" s="1">
        <v>1</v>
      </c>
      <c r="L397" s="1">
        <f t="shared" si="36"/>
        <v>0</v>
      </c>
      <c r="M397" s="1">
        <f t="shared" si="38"/>
        <v>0</v>
      </c>
      <c r="N397" s="1">
        <f t="shared" si="37"/>
        <v>1</v>
      </c>
      <c r="O397" s="1">
        <f t="shared" si="39"/>
        <v>0</v>
      </c>
      <c r="P397" s="1">
        <f t="shared" si="40"/>
        <v>1</v>
      </c>
      <c r="Q397" s="1" t="b">
        <f t="shared" si="41"/>
        <v>0</v>
      </c>
    </row>
    <row r="398" spans="1:17" x14ac:dyDescent="0.25">
      <c r="A398" s="1" t="s">
        <v>109</v>
      </c>
      <c r="B398" s="1">
        <v>5.4</v>
      </c>
      <c r="C398" s="1">
        <v>4.7547874999999991</v>
      </c>
      <c r="D398" s="1">
        <v>2</v>
      </c>
      <c r="H398" s="1" t="s">
        <v>104</v>
      </c>
      <c r="I398" s="1">
        <v>6</v>
      </c>
      <c r="J398" s="1">
        <v>4</v>
      </c>
      <c r="K398" s="1">
        <v>1</v>
      </c>
      <c r="L398" s="1">
        <f t="shared" si="36"/>
        <v>0</v>
      </c>
      <c r="M398" s="1">
        <f t="shared" si="38"/>
        <v>0</v>
      </c>
      <c r="N398" s="1">
        <f t="shared" si="37"/>
        <v>1</v>
      </c>
      <c r="O398" s="1">
        <f t="shared" si="39"/>
        <v>0</v>
      </c>
      <c r="P398" s="1">
        <f t="shared" si="40"/>
        <v>1</v>
      </c>
      <c r="Q398" s="1" t="b">
        <f t="shared" si="41"/>
        <v>0</v>
      </c>
    </row>
    <row r="399" spans="1:17" x14ac:dyDescent="0.25">
      <c r="A399" s="1" t="s">
        <v>80</v>
      </c>
      <c r="B399" s="1">
        <v>5.8</v>
      </c>
      <c r="C399" s="1">
        <v>2.2914621999999962</v>
      </c>
      <c r="D399" s="1">
        <v>2</v>
      </c>
      <c r="H399" s="1" t="s">
        <v>70</v>
      </c>
      <c r="I399" s="1">
        <v>6.2</v>
      </c>
      <c r="J399" s="1">
        <v>7</v>
      </c>
      <c r="K399" s="1">
        <v>1</v>
      </c>
      <c r="L399" s="1">
        <f t="shared" si="36"/>
        <v>0</v>
      </c>
      <c r="M399" s="1">
        <f t="shared" si="38"/>
        <v>0</v>
      </c>
      <c r="N399" s="1">
        <f t="shared" si="37"/>
        <v>1</v>
      </c>
      <c r="O399" s="1">
        <f t="shared" si="39"/>
        <v>0</v>
      </c>
      <c r="P399" s="1">
        <f t="shared" si="40"/>
        <v>1</v>
      </c>
      <c r="Q399" s="1" t="b">
        <f t="shared" si="41"/>
        <v>0</v>
      </c>
    </row>
    <row r="400" spans="1:17" x14ac:dyDescent="0.25">
      <c r="A400" s="1" t="s">
        <v>85</v>
      </c>
      <c r="B400" s="1">
        <v>4.9000000000000004</v>
      </c>
      <c r="C400" s="1">
        <v>6.5241765000000012</v>
      </c>
      <c r="D400" s="1">
        <v>2</v>
      </c>
      <c r="H400" s="1" t="s">
        <v>75</v>
      </c>
      <c r="I400" s="1">
        <v>7.6</v>
      </c>
      <c r="J400" s="1">
        <v>4</v>
      </c>
      <c r="K400" s="1">
        <v>1</v>
      </c>
      <c r="L400" s="1">
        <f t="shared" si="36"/>
        <v>0</v>
      </c>
      <c r="M400" s="1">
        <f t="shared" si="38"/>
        <v>0</v>
      </c>
      <c r="N400" s="1">
        <f t="shared" si="37"/>
        <v>1</v>
      </c>
      <c r="O400" s="1">
        <f t="shared" si="39"/>
        <v>0</v>
      </c>
      <c r="P400" s="1">
        <f t="shared" si="40"/>
        <v>1</v>
      </c>
      <c r="Q400" s="1" t="b">
        <f t="shared" si="41"/>
        <v>0</v>
      </c>
    </row>
    <row r="401" spans="1:17" x14ac:dyDescent="0.25">
      <c r="A401" s="1" t="s">
        <v>106</v>
      </c>
      <c r="B401" s="1">
        <v>5.4</v>
      </c>
      <c r="C401" s="1">
        <v>4.9376657999999978</v>
      </c>
      <c r="D401" s="1">
        <v>2</v>
      </c>
      <c r="H401" s="1" t="s">
        <v>76</v>
      </c>
      <c r="I401" s="1">
        <v>11.5</v>
      </c>
      <c r="J401" s="1">
        <v>4</v>
      </c>
      <c r="K401" s="1">
        <v>1</v>
      </c>
      <c r="L401" s="1">
        <f t="shared" si="36"/>
        <v>0</v>
      </c>
      <c r="M401" s="1">
        <f t="shared" si="38"/>
        <v>0</v>
      </c>
      <c r="N401" s="1">
        <f t="shared" si="37"/>
        <v>1</v>
      </c>
      <c r="O401" s="1">
        <f t="shared" si="39"/>
        <v>0</v>
      </c>
      <c r="P401" s="1">
        <f t="shared" si="40"/>
        <v>1</v>
      </c>
      <c r="Q401" s="1" t="b">
        <f t="shared" si="41"/>
        <v>0</v>
      </c>
    </row>
    <row r="402" spans="1:17" x14ac:dyDescent="0.25">
      <c r="A402" s="1" t="s">
        <v>89</v>
      </c>
      <c r="B402" s="1">
        <v>6.2</v>
      </c>
      <c r="C402" s="1">
        <v>4.464634499999999</v>
      </c>
      <c r="D402" s="1">
        <v>2</v>
      </c>
      <c r="H402" s="1" t="s">
        <v>85</v>
      </c>
      <c r="I402" s="1">
        <v>4.9000000000000004</v>
      </c>
      <c r="J402" s="1">
        <v>4</v>
      </c>
      <c r="K402" s="1">
        <v>1</v>
      </c>
      <c r="L402" s="1">
        <f t="shared" si="36"/>
        <v>0</v>
      </c>
      <c r="M402" s="1">
        <f t="shared" si="38"/>
        <v>0</v>
      </c>
      <c r="N402" s="1">
        <f t="shared" si="37"/>
        <v>1</v>
      </c>
      <c r="O402" s="1">
        <f t="shared" si="39"/>
        <v>0</v>
      </c>
      <c r="P402" s="1">
        <f t="shared" si="40"/>
        <v>1</v>
      </c>
      <c r="Q402" s="1" t="b">
        <f t="shared" si="41"/>
        <v>0</v>
      </c>
    </row>
    <row r="403" spans="1:17" x14ac:dyDescent="0.25">
      <c r="A403" s="1" t="s">
        <v>96</v>
      </c>
      <c r="B403" s="1">
        <v>6.1</v>
      </c>
      <c r="C403" s="1">
        <v>3.3898925999999996</v>
      </c>
      <c r="D403" s="1">
        <v>2</v>
      </c>
      <c r="H403" s="1" t="s">
        <v>69</v>
      </c>
      <c r="I403" s="1">
        <v>5.2</v>
      </c>
      <c r="J403" s="1">
        <v>5</v>
      </c>
      <c r="K403" s="1">
        <v>0</v>
      </c>
      <c r="L403" s="1">
        <f t="shared" si="36"/>
        <v>0</v>
      </c>
      <c r="M403" s="1">
        <f t="shared" si="38"/>
        <v>0</v>
      </c>
      <c r="N403" s="1">
        <f t="shared" si="37"/>
        <v>1</v>
      </c>
      <c r="O403" s="1">
        <f t="shared" si="39"/>
        <v>0</v>
      </c>
      <c r="P403" s="1">
        <f t="shared" si="40"/>
        <v>1</v>
      </c>
      <c r="Q403" s="1" t="b">
        <f t="shared" si="41"/>
        <v>0</v>
      </c>
    </row>
    <row r="404" spans="1:17" x14ac:dyDescent="0.25">
      <c r="A404" s="1" t="s">
        <v>99</v>
      </c>
      <c r="B404" s="1">
        <v>5.8</v>
      </c>
      <c r="C404" s="1">
        <v>4.8843476999999984</v>
      </c>
      <c r="D404" s="1">
        <v>2</v>
      </c>
      <c r="H404" s="1" t="s">
        <v>60</v>
      </c>
      <c r="I404" s="1">
        <v>7.2</v>
      </c>
      <c r="J404" s="1">
        <v>3</v>
      </c>
      <c r="K404" s="1">
        <v>9</v>
      </c>
      <c r="L404" s="1">
        <f t="shared" si="36"/>
        <v>1</v>
      </c>
      <c r="M404" s="1">
        <f t="shared" si="38"/>
        <v>0</v>
      </c>
      <c r="N404" s="1">
        <f t="shared" si="37"/>
        <v>0</v>
      </c>
      <c r="O404" s="1">
        <f t="shared" si="39"/>
        <v>0</v>
      </c>
      <c r="P404" s="1">
        <f t="shared" si="40"/>
        <v>1</v>
      </c>
      <c r="Q404" s="1" t="b">
        <f t="shared" si="41"/>
        <v>0</v>
      </c>
    </row>
    <row r="405" spans="1:17" x14ac:dyDescent="0.25">
      <c r="A405" s="1" t="s">
        <v>102</v>
      </c>
      <c r="B405" s="1">
        <v>6.8</v>
      </c>
      <c r="C405" s="1">
        <v>4.3734011000000006</v>
      </c>
      <c r="D405" s="1">
        <v>2</v>
      </c>
      <c r="H405" s="1" t="s">
        <v>73</v>
      </c>
      <c r="I405" s="1">
        <v>6.5</v>
      </c>
      <c r="J405" s="1">
        <v>4</v>
      </c>
      <c r="K405" s="1">
        <v>9</v>
      </c>
      <c r="L405" s="1">
        <f t="shared" si="36"/>
        <v>1</v>
      </c>
      <c r="M405" s="1">
        <f t="shared" si="38"/>
        <v>0</v>
      </c>
      <c r="N405" s="1">
        <f t="shared" si="37"/>
        <v>0</v>
      </c>
      <c r="O405" s="1">
        <f t="shared" si="39"/>
        <v>0</v>
      </c>
      <c r="P405" s="1">
        <f t="shared" si="40"/>
        <v>1</v>
      </c>
      <c r="Q405" s="1" t="b">
        <f t="shared" si="41"/>
        <v>0</v>
      </c>
    </row>
    <row r="406" spans="1:17" x14ac:dyDescent="0.25">
      <c r="A406" s="1" t="s">
        <v>64</v>
      </c>
      <c r="B406" s="1">
        <v>5.2</v>
      </c>
      <c r="C406" s="1">
        <v>5.1984808000000005</v>
      </c>
      <c r="D406" s="1">
        <v>1</v>
      </c>
      <c r="H406" s="1" t="s">
        <v>95</v>
      </c>
      <c r="I406" s="1">
        <v>5.2</v>
      </c>
      <c r="J406" s="1">
        <v>5</v>
      </c>
      <c r="K406" s="1">
        <v>8</v>
      </c>
      <c r="L406" s="1">
        <f t="shared" si="36"/>
        <v>1</v>
      </c>
      <c r="M406" s="1">
        <f t="shared" si="38"/>
        <v>0</v>
      </c>
      <c r="N406" s="1">
        <f t="shared" si="37"/>
        <v>0</v>
      </c>
      <c r="O406" s="1">
        <f t="shared" si="39"/>
        <v>0</v>
      </c>
      <c r="P406" s="1">
        <f t="shared" si="40"/>
        <v>1</v>
      </c>
      <c r="Q406" s="1" t="b">
        <f t="shared" si="41"/>
        <v>0</v>
      </c>
    </row>
    <row r="407" spans="1:17" x14ac:dyDescent="0.25">
      <c r="A407" s="1" t="s">
        <v>65</v>
      </c>
      <c r="B407" s="1">
        <v>10.3</v>
      </c>
      <c r="C407" s="1">
        <v>4.9890979999999994</v>
      </c>
      <c r="D407" s="1">
        <v>1</v>
      </c>
      <c r="H407" s="1" t="s">
        <v>91</v>
      </c>
      <c r="I407" s="1">
        <v>5</v>
      </c>
      <c r="J407" s="1">
        <v>4</v>
      </c>
      <c r="K407" s="1">
        <v>6</v>
      </c>
      <c r="L407" s="1">
        <f t="shared" ref="L407:L470" si="42">IF(AND((10&gt;K407),(K407&gt;=J407),(J407&gt;=2)),1,0)</f>
        <v>1</v>
      </c>
      <c r="M407" s="1">
        <f t="shared" si="38"/>
        <v>0</v>
      </c>
      <c r="N407" s="1">
        <f t="shared" si="37"/>
        <v>0</v>
      </c>
      <c r="O407" s="1">
        <f t="shared" si="39"/>
        <v>0</v>
      </c>
      <c r="P407" s="1">
        <f t="shared" si="40"/>
        <v>1</v>
      </c>
      <c r="Q407" s="1" t="b">
        <f t="shared" si="41"/>
        <v>0</v>
      </c>
    </row>
    <row r="408" spans="1:17" x14ac:dyDescent="0.25">
      <c r="A408" s="1" t="s">
        <v>67</v>
      </c>
      <c r="B408" s="1">
        <v>5.4</v>
      </c>
      <c r="C408" s="1">
        <v>5.6806516000000027</v>
      </c>
      <c r="D408" s="1">
        <v>1</v>
      </c>
      <c r="H408" s="1" t="s">
        <v>90</v>
      </c>
      <c r="I408" s="1">
        <v>7.2</v>
      </c>
      <c r="J408" s="1">
        <v>4</v>
      </c>
      <c r="K408" s="1">
        <v>5</v>
      </c>
      <c r="L408" s="1">
        <f t="shared" si="42"/>
        <v>1</v>
      </c>
      <c r="M408" s="1">
        <f t="shared" si="38"/>
        <v>0</v>
      </c>
      <c r="N408" s="1">
        <f t="shared" ref="N408:N471" si="43">IF(K408&lt;=2,1,0)</f>
        <v>0</v>
      </c>
      <c r="O408" s="1">
        <f t="shared" si="39"/>
        <v>0</v>
      </c>
      <c r="P408" s="1">
        <f t="shared" si="40"/>
        <v>1</v>
      </c>
      <c r="Q408" s="1" t="b">
        <f t="shared" si="41"/>
        <v>0</v>
      </c>
    </row>
    <row r="409" spans="1:17" x14ac:dyDescent="0.25">
      <c r="A409" s="1" t="s">
        <v>69</v>
      </c>
      <c r="B409" s="1">
        <v>5.2</v>
      </c>
      <c r="C409" s="1">
        <v>4.3320885999999987</v>
      </c>
      <c r="D409" s="1">
        <v>1</v>
      </c>
      <c r="H409" s="1" t="s">
        <v>101</v>
      </c>
      <c r="I409" s="1">
        <v>7.9</v>
      </c>
      <c r="J409" s="1">
        <v>3</v>
      </c>
      <c r="K409" s="1">
        <v>5</v>
      </c>
      <c r="L409" s="1">
        <f t="shared" si="42"/>
        <v>1</v>
      </c>
      <c r="M409" s="1">
        <f t="shared" si="38"/>
        <v>0</v>
      </c>
      <c r="N409" s="1">
        <f t="shared" si="43"/>
        <v>0</v>
      </c>
      <c r="O409" s="1">
        <f t="shared" si="39"/>
        <v>0</v>
      </c>
      <c r="P409" s="1">
        <f t="shared" si="40"/>
        <v>1</v>
      </c>
      <c r="Q409" s="1" t="b">
        <f t="shared" si="41"/>
        <v>0</v>
      </c>
    </row>
    <row r="410" spans="1:17" x14ac:dyDescent="0.25">
      <c r="A410" s="1" t="s">
        <v>72</v>
      </c>
      <c r="B410" s="1">
        <v>5.8</v>
      </c>
      <c r="C410" s="1">
        <v>5.7476072999999985</v>
      </c>
      <c r="D410" s="1">
        <v>1</v>
      </c>
      <c r="H410" s="1" t="s">
        <v>59</v>
      </c>
      <c r="I410" s="1">
        <v>6.7</v>
      </c>
      <c r="J410" s="1">
        <v>5</v>
      </c>
      <c r="K410" s="1">
        <v>2</v>
      </c>
      <c r="L410" s="1">
        <f t="shared" si="42"/>
        <v>0</v>
      </c>
      <c r="M410" s="1">
        <f t="shared" si="38"/>
        <v>0</v>
      </c>
      <c r="N410" s="1">
        <f t="shared" si="43"/>
        <v>1</v>
      </c>
      <c r="O410" s="1">
        <f t="shared" si="39"/>
        <v>0</v>
      </c>
      <c r="P410" s="1">
        <f t="shared" si="40"/>
        <v>1</v>
      </c>
      <c r="Q410" s="1" t="b">
        <f t="shared" si="41"/>
        <v>0</v>
      </c>
    </row>
    <row r="411" spans="1:17" x14ac:dyDescent="0.25">
      <c r="A411" s="1" t="s">
        <v>115</v>
      </c>
      <c r="B411" s="1">
        <v>5.4</v>
      </c>
      <c r="C411" s="1">
        <v>4.8998599</v>
      </c>
      <c r="D411" s="1">
        <v>1</v>
      </c>
      <c r="H411" s="1" t="s">
        <v>63</v>
      </c>
      <c r="I411" s="1">
        <v>7.7</v>
      </c>
      <c r="J411" s="1">
        <v>5</v>
      </c>
      <c r="K411" s="1">
        <v>2</v>
      </c>
      <c r="L411" s="1">
        <f t="shared" si="42"/>
        <v>0</v>
      </c>
      <c r="M411" s="1">
        <f t="shared" si="38"/>
        <v>0</v>
      </c>
      <c r="N411" s="1">
        <f t="shared" si="43"/>
        <v>1</v>
      </c>
      <c r="O411" s="1">
        <f t="shared" si="39"/>
        <v>0</v>
      </c>
      <c r="P411" s="1">
        <f t="shared" si="40"/>
        <v>1</v>
      </c>
      <c r="Q411" s="1" t="b">
        <f t="shared" si="41"/>
        <v>0</v>
      </c>
    </row>
    <row r="412" spans="1:17" x14ac:dyDescent="0.25">
      <c r="A412" s="1" t="s">
        <v>76</v>
      </c>
      <c r="B412" s="1">
        <v>11.5</v>
      </c>
      <c r="C412" s="1">
        <v>5.1892519999999998</v>
      </c>
      <c r="D412" s="1">
        <v>1</v>
      </c>
      <c r="H412" s="1" t="s">
        <v>68</v>
      </c>
      <c r="I412" s="1">
        <v>6.7</v>
      </c>
      <c r="J412" s="1">
        <v>4</v>
      </c>
      <c r="K412" s="1">
        <v>2</v>
      </c>
      <c r="L412" s="1">
        <f t="shared" si="42"/>
        <v>0</v>
      </c>
      <c r="M412" s="1">
        <f t="shared" si="38"/>
        <v>0</v>
      </c>
      <c r="N412" s="1">
        <f t="shared" si="43"/>
        <v>1</v>
      </c>
      <c r="O412" s="1">
        <f t="shared" si="39"/>
        <v>0</v>
      </c>
      <c r="P412" s="1">
        <f t="shared" si="40"/>
        <v>1</v>
      </c>
      <c r="Q412" s="1" t="b">
        <f t="shared" si="41"/>
        <v>0</v>
      </c>
    </row>
    <row r="413" spans="1:17" x14ac:dyDescent="0.25">
      <c r="A413" s="1" t="s">
        <v>78</v>
      </c>
      <c r="B413" s="1">
        <v>5.9</v>
      </c>
      <c r="C413" s="1">
        <v>5.3548321999999979</v>
      </c>
      <c r="D413" s="1">
        <v>1</v>
      </c>
      <c r="H413" s="1" t="s">
        <v>105</v>
      </c>
      <c r="I413" s="1">
        <v>12.5</v>
      </c>
      <c r="J413" s="1">
        <v>5</v>
      </c>
      <c r="K413" s="1">
        <v>2</v>
      </c>
      <c r="L413" s="1">
        <f t="shared" si="42"/>
        <v>0</v>
      </c>
      <c r="M413" s="1">
        <f t="shared" si="38"/>
        <v>0</v>
      </c>
      <c r="N413" s="1">
        <f t="shared" si="43"/>
        <v>1</v>
      </c>
      <c r="O413" s="1">
        <f t="shared" si="39"/>
        <v>0</v>
      </c>
      <c r="P413" s="1">
        <f t="shared" si="40"/>
        <v>1</v>
      </c>
      <c r="Q413" s="1" t="b">
        <f t="shared" si="41"/>
        <v>0</v>
      </c>
    </row>
    <row r="414" spans="1:17" x14ac:dyDescent="0.25">
      <c r="A414" s="1" t="s">
        <v>81</v>
      </c>
      <c r="B414" s="1">
        <v>7.4</v>
      </c>
      <c r="C414" s="1">
        <v>3.4752869000000026</v>
      </c>
      <c r="D414" s="1">
        <v>1</v>
      </c>
      <c r="H414" s="1" t="s">
        <v>77</v>
      </c>
      <c r="I414" s="1">
        <v>8.4</v>
      </c>
      <c r="J414" s="1">
        <v>5</v>
      </c>
      <c r="K414" s="1">
        <v>2</v>
      </c>
      <c r="L414" s="1">
        <f t="shared" si="42"/>
        <v>0</v>
      </c>
      <c r="M414" s="1">
        <f t="shared" si="38"/>
        <v>0</v>
      </c>
      <c r="N414" s="1">
        <f t="shared" si="43"/>
        <v>1</v>
      </c>
      <c r="O414" s="1">
        <f t="shared" si="39"/>
        <v>0</v>
      </c>
      <c r="P414" s="1">
        <f t="shared" si="40"/>
        <v>1</v>
      </c>
      <c r="Q414" s="1" t="b">
        <f t="shared" si="41"/>
        <v>0</v>
      </c>
    </row>
    <row r="415" spans="1:17" x14ac:dyDescent="0.25">
      <c r="A415" s="1" t="s">
        <v>82</v>
      </c>
      <c r="B415" s="1">
        <v>8.5</v>
      </c>
      <c r="C415" s="1">
        <v>6.2598973999999989</v>
      </c>
      <c r="D415" s="1">
        <v>1</v>
      </c>
      <c r="H415" s="1" t="s">
        <v>79</v>
      </c>
      <c r="I415" s="1">
        <v>12.3</v>
      </c>
      <c r="J415" s="1">
        <v>4</v>
      </c>
      <c r="K415" s="1">
        <v>2</v>
      </c>
      <c r="L415" s="1">
        <f t="shared" si="42"/>
        <v>0</v>
      </c>
      <c r="M415" s="1">
        <f t="shared" si="38"/>
        <v>0</v>
      </c>
      <c r="N415" s="1">
        <f t="shared" si="43"/>
        <v>1</v>
      </c>
      <c r="O415" s="1">
        <f t="shared" si="39"/>
        <v>0</v>
      </c>
      <c r="P415" s="1">
        <f t="shared" si="40"/>
        <v>1</v>
      </c>
      <c r="Q415" s="1" t="b">
        <f t="shared" si="41"/>
        <v>0</v>
      </c>
    </row>
    <row r="416" spans="1:17" x14ac:dyDescent="0.25">
      <c r="A416" s="1" t="s">
        <v>84</v>
      </c>
      <c r="B416" s="1">
        <v>6.9</v>
      </c>
      <c r="C416" s="1">
        <v>3.5153688999999986</v>
      </c>
      <c r="D416" s="1">
        <v>1</v>
      </c>
      <c r="H416" s="1" t="s">
        <v>109</v>
      </c>
      <c r="I416" s="1">
        <v>5.4</v>
      </c>
      <c r="J416" s="1">
        <v>5</v>
      </c>
      <c r="K416" s="1">
        <v>2</v>
      </c>
      <c r="L416" s="1">
        <f t="shared" si="42"/>
        <v>0</v>
      </c>
      <c r="M416" s="1">
        <f t="shared" si="38"/>
        <v>0</v>
      </c>
      <c r="N416" s="1">
        <f t="shared" si="43"/>
        <v>1</v>
      </c>
      <c r="O416" s="1">
        <f t="shared" si="39"/>
        <v>0</v>
      </c>
      <c r="P416" s="1">
        <f t="shared" si="40"/>
        <v>1</v>
      </c>
      <c r="Q416" s="1" t="b">
        <f t="shared" si="41"/>
        <v>0</v>
      </c>
    </row>
    <row r="417" spans="1:17" x14ac:dyDescent="0.25">
      <c r="A417" s="1" t="s">
        <v>107</v>
      </c>
      <c r="B417" s="1">
        <v>6.5</v>
      </c>
      <c r="C417" s="1">
        <v>5.8968341999999998</v>
      </c>
      <c r="D417" s="1">
        <v>1</v>
      </c>
      <c r="H417" s="1" t="s">
        <v>85</v>
      </c>
      <c r="I417" s="1">
        <v>4.9000000000000004</v>
      </c>
      <c r="J417" s="1">
        <v>7</v>
      </c>
      <c r="K417" s="1">
        <v>2</v>
      </c>
      <c r="L417" s="1">
        <f t="shared" si="42"/>
        <v>0</v>
      </c>
      <c r="M417" s="1">
        <f t="shared" si="38"/>
        <v>0</v>
      </c>
      <c r="N417" s="1">
        <f t="shared" si="43"/>
        <v>1</v>
      </c>
      <c r="O417" s="1">
        <f t="shared" si="39"/>
        <v>0</v>
      </c>
      <c r="P417" s="1">
        <f t="shared" si="40"/>
        <v>1</v>
      </c>
      <c r="Q417" s="1" t="b">
        <f t="shared" si="41"/>
        <v>0</v>
      </c>
    </row>
    <row r="418" spans="1:17" x14ac:dyDescent="0.25">
      <c r="A418" s="1" t="s">
        <v>100</v>
      </c>
      <c r="B418" s="1">
        <v>9.6</v>
      </c>
      <c r="C418" s="1">
        <v>4.9974167999999999</v>
      </c>
      <c r="D418" s="1">
        <v>1</v>
      </c>
      <c r="H418" s="1" t="s">
        <v>106</v>
      </c>
      <c r="I418" s="1">
        <v>5.4</v>
      </c>
      <c r="J418" s="1">
        <v>5</v>
      </c>
      <c r="K418" s="1">
        <v>2</v>
      </c>
      <c r="L418" s="1">
        <f t="shared" si="42"/>
        <v>0</v>
      </c>
      <c r="M418" s="1">
        <f t="shared" si="38"/>
        <v>0</v>
      </c>
      <c r="N418" s="1">
        <f t="shared" si="43"/>
        <v>1</v>
      </c>
      <c r="O418" s="1">
        <f t="shared" si="39"/>
        <v>0</v>
      </c>
      <c r="P418" s="1">
        <f t="shared" si="40"/>
        <v>1</v>
      </c>
      <c r="Q418" s="1" t="b">
        <f t="shared" si="41"/>
        <v>0</v>
      </c>
    </row>
    <row r="419" spans="1:17" x14ac:dyDescent="0.25">
      <c r="A419" s="1" t="s">
        <v>103</v>
      </c>
      <c r="B419" s="1">
        <v>5.7</v>
      </c>
      <c r="C419" s="1">
        <v>4.336481599999999</v>
      </c>
      <c r="D419" s="1">
        <v>1</v>
      </c>
      <c r="H419" s="1" t="s">
        <v>89</v>
      </c>
      <c r="I419" s="1">
        <v>6.2</v>
      </c>
      <c r="J419" s="1">
        <v>4</v>
      </c>
      <c r="K419" s="1">
        <v>2</v>
      </c>
      <c r="L419" s="1">
        <f t="shared" si="42"/>
        <v>0</v>
      </c>
      <c r="M419" s="1">
        <f t="shared" si="38"/>
        <v>0</v>
      </c>
      <c r="N419" s="1">
        <f t="shared" si="43"/>
        <v>1</v>
      </c>
      <c r="O419" s="1">
        <f t="shared" si="39"/>
        <v>0</v>
      </c>
      <c r="P419" s="1">
        <f t="shared" si="40"/>
        <v>1</v>
      </c>
      <c r="Q419" s="1" t="b">
        <f t="shared" si="41"/>
        <v>0</v>
      </c>
    </row>
    <row r="420" spans="1:17" x14ac:dyDescent="0.25">
      <c r="A420" s="1" t="s">
        <v>90</v>
      </c>
      <c r="B420" s="1">
        <v>7.2</v>
      </c>
      <c r="C420" s="1">
        <v>4.6815162000000008</v>
      </c>
      <c r="D420" s="1">
        <v>10</v>
      </c>
      <c r="H420" s="1" t="s">
        <v>96</v>
      </c>
      <c r="I420" s="1">
        <v>6.1</v>
      </c>
      <c r="J420" s="1">
        <v>3</v>
      </c>
      <c r="K420" s="1">
        <v>2</v>
      </c>
      <c r="L420" s="1">
        <f t="shared" si="42"/>
        <v>0</v>
      </c>
      <c r="M420" s="1">
        <f t="shared" si="38"/>
        <v>0</v>
      </c>
      <c r="N420" s="1">
        <f t="shared" si="43"/>
        <v>1</v>
      </c>
      <c r="O420" s="1">
        <f t="shared" si="39"/>
        <v>0</v>
      </c>
      <c r="P420" s="1">
        <f t="shared" si="40"/>
        <v>1</v>
      </c>
      <c r="Q420" s="1" t="b">
        <f t="shared" si="41"/>
        <v>0</v>
      </c>
    </row>
    <row r="421" spans="1:17" x14ac:dyDescent="0.25">
      <c r="A421" s="1" t="s">
        <v>105</v>
      </c>
      <c r="B421" s="1">
        <v>12.5</v>
      </c>
      <c r="C421" s="1">
        <v>5.7380892000000037</v>
      </c>
      <c r="D421" s="1">
        <v>9</v>
      </c>
      <c r="H421" s="1" t="s">
        <v>99</v>
      </c>
      <c r="I421" s="1">
        <v>5.8</v>
      </c>
      <c r="J421" s="1">
        <v>5</v>
      </c>
      <c r="K421" s="1">
        <v>2</v>
      </c>
      <c r="L421" s="1">
        <f t="shared" si="42"/>
        <v>0</v>
      </c>
      <c r="M421" s="1">
        <f t="shared" si="38"/>
        <v>0</v>
      </c>
      <c r="N421" s="1">
        <f t="shared" si="43"/>
        <v>1</v>
      </c>
      <c r="O421" s="1">
        <f t="shared" si="39"/>
        <v>0</v>
      </c>
      <c r="P421" s="1">
        <f t="shared" si="40"/>
        <v>1</v>
      </c>
      <c r="Q421" s="1" t="b">
        <f t="shared" si="41"/>
        <v>0</v>
      </c>
    </row>
    <row r="422" spans="1:17" x14ac:dyDescent="0.25">
      <c r="A422" s="1" t="s">
        <v>89</v>
      </c>
      <c r="B422" s="1">
        <v>6.2</v>
      </c>
      <c r="C422" s="1">
        <v>5.0058749999999961</v>
      </c>
      <c r="D422" s="1">
        <v>9</v>
      </c>
      <c r="H422" s="1" t="s">
        <v>102</v>
      </c>
      <c r="I422" s="1">
        <v>6.8</v>
      </c>
      <c r="J422" s="1">
        <v>4</v>
      </c>
      <c r="K422" s="1">
        <v>2</v>
      </c>
      <c r="L422" s="1">
        <f t="shared" si="42"/>
        <v>0</v>
      </c>
      <c r="M422" s="1">
        <f t="shared" si="38"/>
        <v>0</v>
      </c>
      <c r="N422" s="1">
        <f t="shared" si="43"/>
        <v>1</v>
      </c>
      <c r="O422" s="1">
        <f t="shared" si="39"/>
        <v>0</v>
      </c>
      <c r="P422" s="1">
        <f t="shared" si="40"/>
        <v>1</v>
      </c>
      <c r="Q422" s="1" t="b">
        <f t="shared" si="41"/>
        <v>0</v>
      </c>
    </row>
    <row r="423" spans="1:17" x14ac:dyDescent="0.25">
      <c r="A423" s="1" t="s">
        <v>104</v>
      </c>
      <c r="B423" s="1">
        <v>6</v>
      </c>
      <c r="C423" s="1">
        <v>2.7430156999999982</v>
      </c>
      <c r="D423" s="1">
        <v>7</v>
      </c>
      <c r="H423" s="1" t="s">
        <v>64</v>
      </c>
      <c r="I423" s="1">
        <v>5.2</v>
      </c>
      <c r="J423" s="1">
        <v>5</v>
      </c>
      <c r="K423" s="1">
        <v>1</v>
      </c>
      <c r="L423" s="1">
        <f t="shared" si="42"/>
        <v>0</v>
      </c>
      <c r="M423" s="1">
        <f t="shared" si="38"/>
        <v>0</v>
      </c>
      <c r="N423" s="1">
        <f t="shared" si="43"/>
        <v>1</v>
      </c>
      <c r="O423" s="1">
        <f t="shared" si="39"/>
        <v>0</v>
      </c>
      <c r="P423" s="1">
        <f t="shared" si="40"/>
        <v>1</v>
      </c>
      <c r="Q423" s="1" t="b">
        <f t="shared" si="41"/>
        <v>0</v>
      </c>
    </row>
    <row r="424" spans="1:17" x14ac:dyDescent="0.25">
      <c r="A424" s="1" t="s">
        <v>77</v>
      </c>
      <c r="B424" s="1">
        <v>8.4</v>
      </c>
      <c r="C424" s="1">
        <v>4.5366414999999982</v>
      </c>
      <c r="D424" s="1">
        <v>7</v>
      </c>
      <c r="H424" s="1" t="s">
        <v>65</v>
      </c>
      <c r="I424" s="1">
        <v>10.3</v>
      </c>
      <c r="J424" s="1">
        <v>5</v>
      </c>
      <c r="K424" s="1">
        <v>1</v>
      </c>
      <c r="L424" s="1">
        <f t="shared" si="42"/>
        <v>0</v>
      </c>
      <c r="M424" s="1">
        <f t="shared" si="38"/>
        <v>0</v>
      </c>
      <c r="N424" s="1">
        <f t="shared" si="43"/>
        <v>1</v>
      </c>
      <c r="O424" s="1">
        <f t="shared" si="39"/>
        <v>0</v>
      </c>
      <c r="P424" s="1">
        <f t="shared" si="40"/>
        <v>1</v>
      </c>
      <c r="Q424" s="1" t="b">
        <f t="shared" si="41"/>
        <v>0</v>
      </c>
    </row>
    <row r="425" spans="1:17" x14ac:dyDescent="0.25">
      <c r="A425" s="1" t="s">
        <v>99</v>
      </c>
      <c r="B425" s="1">
        <v>5.8</v>
      </c>
      <c r="C425" s="1">
        <v>5.7883460000000007</v>
      </c>
      <c r="D425" s="1">
        <v>5</v>
      </c>
      <c r="H425" s="1" t="s">
        <v>67</v>
      </c>
      <c r="I425" s="1">
        <v>5.4</v>
      </c>
      <c r="J425" s="1">
        <v>6</v>
      </c>
      <c r="K425" s="1">
        <v>1</v>
      </c>
      <c r="L425" s="1">
        <f t="shared" si="42"/>
        <v>0</v>
      </c>
      <c r="M425" s="1">
        <f t="shared" si="38"/>
        <v>0</v>
      </c>
      <c r="N425" s="1">
        <f t="shared" si="43"/>
        <v>1</v>
      </c>
      <c r="O425" s="1">
        <f t="shared" si="39"/>
        <v>0</v>
      </c>
      <c r="P425" s="1">
        <f t="shared" si="40"/>
        <v>1</v>
      </c>
      <c r="Q425" s="1" t="b">
        <f t="shared" si="41"/>
        <v>0</v>
      </c>
    </row>
    <row r="426" spans="1:17" x14ac:dyDescent="0.25">
      <c r="A426" s="1" t="s">
        <v>60</v>
      </c>
      <c r="B426" s="1">
        <v>7.2</v>
      </c>
      <c r="C426" s="1">
        <v>4.2933743999999994</v>
      </c>
      <c r="D426" s="1">
        <v>2</v>
      </c>
      <c r="H426" s="1" t="s">
        <v>69</v>
      </c>
      <c r="I426" s="1">
        <v>5.2</v>
      </c>
      <c r="J426" s="1">
        <v>4</v>
      </c>
      <c r="K426" s="1">
        <v>1</v>
      </c>
      <c r="L426" s="1">
        <f t="shared" si="42"/>
        <v>0</v>
      </c>
      <c r="M426" s="1">
        <f t="shared" si="38"/>
        <v>0</v>
      </c>
      <c r="N426" s="1">
        <f t="shared" si="43"/>
        <v>1</v>
      </c>
      <c r="O426" s="1">
        <f t="shared" si="39"/>
        <v>0</v>
      </c>
      <c r="P426" s="1">
        <f t="shared" si="40"/>
        <v>1</v>
      </c>
      <c r="Q426" s="1" t="b">
        <f t="shared" si="41"/>
        <v>0</v>
      </c>
    </row>
    <row r="427" spans="1:17" x14ac:dyDescent="0.25">
      <c r="A427" s="1" t="s">
        <v>61</v>
      </c>
      <c r="B427" s="1">
        <v>8.6</v>
      </c>
      <c r="C427" s="1">
        <v>5.2231957000000007</v>
      </c>
      <c r="D427" s="1">
        <v>2</v>
      </c>
      <c r="H427" s="1" t="s">
        <v>72</v>
      </c>
      <c r="I427" s="1">
        <v>5.8</v>
      </c>
      <c r="J427" s="1">
        <v>6</v>
      </c>
      <c r="K427" s="1">
        <v>1</v>
      </c>
      <c r="L427" s="1">
        <f t="shared" si="42"/>
        <v>0</v>
      </c>
      <c r="M427" s="1">
        <f t="shared" si="38"/>
        <v>0</v>
      </c>
      <c r="N427" s="1">
        <f t="shared" si="43"/>
        <v>1</v>
      </c>
      <c r="O427" s="1">
        <f t="shared" si="39"/>
        <v>0</v>
      </c>
      <c r="P427" s="1">
        <f t="shared" si="40"/>
        <v>1</v>
      </c>
      <c r="Q427" s="1" t="b">
        <f t="shared" si="41"/>
        <v>0</v>
      </c>
    </row>
    <row r="428" spans="1:17" x14ac:dyDescent="0.25">
      <c r="A428" s="1" t="s">
        <v>67</v>
      </c>
      <c r="B428" s="1">
        <v>5.4</v>
      </c>
      <c r="C428" s="1">
        <v>5.1853427000000023</v>
      </c>
      <c r="D428" s="1">
        <v>2</v>
      </c>
      <c r="H428" s="1" t="s">
        <v>115</v>
      </c>
      <c r="I428" s="1">
        <v>5.4</v>
      </c>
      <c r="J428" s="1">
        <v>5</v>
      </c>
      <c r="K428" s="1">
        <v>1</v>
      </c>
      <c r="L428" s="1">
        <f t="shared" si="42"/>
        <v>0</v>
      </c>
      <c r="M428" s="1">
        <f t="shared" si="38"/>
        <v>0</v>
      </c>
      <c r="N428" s="1">
        <f t="shared" si="43"/>
        <v>1</v>
      </c>
      <c r="O428" s="1">
        <f t="shared" si="39"/>
        <v>0</v>
      </c>
      <c r="P428" s="1">
        <f t="shared" si="40"/>
        <v>1</v>
      </c>
      <c r="Q428" s="1" t="b">
        <f t="shared" si="41"/>
        <v>0</v>
      </c>
    </row>
    <row r="429" spans="1:17" x14ac:dyDescent="0.25">
      <c r="A429" s="1" t="s">
        <v>69</v>
      </c>
      <c r="B429" s="1">
        <v>5.2</v>
      </c>
      <c r="C429" s="1">
        <v>4.9899398999999978</v>
      </c>
      <c r="D429" s="1">
        <v>2</v>
      </c>
      <c r="H429" s="1" t="s">
        <v>76</v>
      </c>
      <c r="I429" s="1">
        <v>11.5</v>
      </c>
      <c r="J429" s="1">
        <v>5</v>
      </c>
      <c r="K429" s="1">
        <v>1</v>
      </c>
      <c r="L429" s="1">
        <f t="shared" si="42"/>
        <v>0</v>
      </c>
      <c r="M429" s="1">
        <f t="shared" si="38"/>
        <v>0</v>
      </c>
      <c r="N429" s="1">
        <f t="shared" si="43"/>
        <v>1</v>
      </c>
      <c r="O429" s="1">
        <f t="shared" si="39"/>
        <v>0</v>
      </c>
      <c r="P429" s="1">
        <f t="shared" si="40"/>
        <v>1</v>
      </c>
      <c r="Q429" s="1" t="b">
        <f t="shared" si="41"/>
        <v>0</v>
      </c>
    </row>
    <row r="430" spans="1:17" x14ac:dyDescent="0.25">
      <c r="A430" s="1" t="s">
        <v>72</v>
      </c>
      <c r="B430" s="1">
        <v>5.8</v>
      </c>
      <c r="C430" s="1">
        <v>4.6777428999999984</v>
      </c>
      <c r="D430" s="1">
        <v>2</v>
      </c>
      <c r="H430" s="1" t="s">
        <v>78</v>
      </c>
      <c r="I430" s="1">
        <v>5.9</v>
      </c>
      <c r="J430" s="1">
        <v>5</v>
      </c>
      <c r="K430" s="1">
        <v>1</v>
      </c>
      <c r="L430" s="1">
        <f t="shared" si="42"/>
        <v>0</v>
      </c>
      <c r="M430" s="1">
        <f t="shared" si="38"/>
        <v>0</v>
      </c>
      <c r="N430" s="1">
        <f t="shared" si="43"/>
        <v>1</v>
      </c>
      <c r="O430" s="1">
        <f t="shared" si="39"/>
        <v>0</v>
      </c>
      <c r="P430" s="1">
        <f t="shared" si="40"/>
        <v>1</v>
      </c>
      <c r="Q430" s="1" t="b">
        <f t="shared" si="41"/>
        <v>0</v>
      </c>
    </row>
    <row r="431" spans="1:17" x14ac:dyDescent="0.25">
      <c r="A431" s="1" t="s">
        <v>78</v>
      </c>
      <c r="B431" s="1">
        <v>5.9</v>
      </c>
      <c r="C431" s="1">
        <v>3.9509016999999993</v>
      </c>
      <c r="D431" s="1">
        <v>2</v>
      </c>
      <c r="H431" s="1" t="s">
        <v>81</v>
      </c>
      <c r="I431" s="1">
        <v>7.4</v>
      </c>
      <c r="J431" s="1">
        <v>3</v>
      </c>
      <c r="K431" s="1">
        <v>1</v>
      </c>
      <c r="L431" s="1">
        <f t="shared" si="42"/>
        <v>0</v>
      </c>
      <c r="M431" s="1">
        <f t="shared" si="38"/>
        <v>0</v>
      </c>
      <c r="N431" s="1">
        <f t="shared" si="43"/>
        <v>1</v>
      </c>
      <c r="O431" s="1">
        <f t="shared" si="39"/>
        <v>0</v>
      </c>
      <c r="P431" s="1">
        <f t="shared" si="40"/>
        <v>1</v>
      </c>
      <c r="Q431" s="1" t="b">
        <f t="shared" si="41"/>
        <v>0</v>
      </c>
    </row>
    <row r="432" spans="1:17" x14ac:dyDescent="0.25">
      <c r="A432" s="1" t="s">
        <v>80</v>
      </c>
      <c r="B432" s="1">
        <v>5.8</v>
      </c>
      <c r="C432" s="1">
        <v>4.5825833999999999</v>
      </c>
      <c r="D432" s="1">
        <v>2</v>
      </c>
      <c r="H432" s="1" t="s">
        <v>82</v>
      </c>
      <c r="I432" s="1">
        <v>8.5</v>
      </c>
      <c r="J432" s="1">
        <v>6</v>
      </c>
      <c r="K432" s="1">
        <v>1</v>
      </c>
      <c r="L432" s="1">
        <f t="shared" si="42"/>
        <v>0</v>
      </c>
      <c r="M432" s="1">
        <f t="shared" si="38"/>
        <v>0</v>
      </c>
      <c r="N432" s="1">
        <f t="shared" si="43"/>
        <v>1</v>
      </c>
      <c r="O432" s="1">
        <f t="shared" si="39"/>
        <v>0</v>
      </c>
      <c r="P432" s="1">
        <f t="shared" si="40"/>
        <v>1</v>
      </c>
      <c r="Q432" s="1" t="b">
        <f t="shared" si="41"/>
        <v>0</v>
      </c>
    </row>
    <row r="433" spans="1:17" x14ac:dyDescent="0.25">
      <c r="A433" s="1" t="s">
        <v>82</v>
      </c>
      <c r="B433" s="1">
        <v>8.5</v>
      </c>
      <c r="C433" s="1">
        <v>5.6553050000000029</v>
      </c>
      <c r="D433" s="1">
        <v>2</v>
      </c>
      <c r="H433" s="1" t="s">
        <v>84</v>
      </c>
      <c r="I433" s="1">
        <v>6.9</v>
      </c>
      <c r="J433" s="1">
        <v>4</v>
      </c>
      <c r="K433" s="1">
        <v>1</v>
      </c>
      <c r="L433" s="1">
        <f t="shared" si="42"/>
        <v>0</v>
      </c>
      <c r="M433" s="1">
        <f t="shared" si="38"/>
        <v>0</v>
      </c>
      <c r="N433" s="1">
        <f t="shared" si="43"/>
        <v>1</v>
      </c>
      <c r="O433" s="1">
        <f t="shared" si="39"/>
        <v>0</v>
      </c>
      <c r="P433" s="1">
        <f t="shared" si="40"/>
        <v>1</v>
      </c>
      <c r="Q433" s="1" t="b">
        <f t="shared" si="41"/>
        <v>0</v>
      </c>
    </row>
    <row r="434" spans="1:17" x14ac:dyDescent="0.25">
      <c r="A434" s="1" t="s">
        <v>107</v>
      </c>
      <c r="B434" s="1">
        <v>6.5</v>
      </c>
      <c r="C434" s="1">
        <v>4.7610367999999976</v>
      </c>
      <c r="D434" s="1">
        <v>2</v>
      </c>
      <c r="H434" s="1" t="s">
        <v>107</v>
      </c>
      <c r="I434" s="1">
        <v>6.5</v>
      </c>
      <c r="J434" s="1">
        <v>6</v>
      </c>
      <c r="K434" s="1">
        <v>1</v>
      </c>
      <c r="L434" s="1">
        <f t="shared" si="42"/>
        <v>0</v>
      </c>
      <c r="M434" s="1">
        <f t="shared" si="38"/>
        <v>0</v>
      </c>
      <c r="N434" s="1">
        <f t="shared" si="43"/>
        <v>1</v>
      </c>
      <c r="O434" s="1">
        <f t="shared" si="39"/>
        <v>0</v>
      </c>
      <c r="P434" s="1">
        <f t="shared" si="40"/>
        <v>1</v>
      </c>
      <c r="Q434" s="1" t="b">
        <f t="shared" si="41"/>
        <v>0</v>
      </c>
    </row>
    <row r="435" spans="1:17" x14ac:dyDescent="0.25">
      <c r="A435" s="1" t="s">
        <v>91</v>
      </c>
      <c r="B435" s="1">
        <v>5</v>
      </c>
      <c r="C435" s="1">
        <v>4.3097245999999956</v>
      </c>
      <c r="D435" s="1">
        <v>2</v>
      </c>
      <c r="H435" s="1" t="s">
        <v>100</v>
      </c>
      <c r="I435" s="1">
        <v>9.6</v>
      </c>
      <c r="J435" s="1">
        <v>5</v>
      </c>
      <c r="K435" s="1">
        <v>1</v>
      </c>
      <c r="L435" s="1">
        <f t="shared" si="42"/>
        <v>0</v>
      </c>
      <c r="M435" s="1">
        <f t="shared" si="38"/>
        <v>0</v>
      </c>
      <c r="N435" s="1">
        <f t="shared" si="43"/>
        <v>1</v>
      </c>
      <c r="O435" s="1">
        <f t="shared" si="39"/>
        <v>0</v>
      </c>
      <c r="P435" s="1">
        <f t="shared" si="40"/>
        <v>1</v>
      </c>
      <c r="Q435" s="1" t="b">
        <f t="shared" si="41"/>
        <v>0</v>
      </c>
    </row>
    <row r="436" spans="1:17" x14ac:dyDescent="0.25">
      <c r="A436" s="1" t="s">
        <v>95</v>
      </c>
      <c r="B436" s="1">
        <v>5.2</v>
      </c>
      <c r="C436" s="1">
        <v>5.4892852000000012</v>
      </c>
      <c r="D436" s="1">
        <v>2</v>
      </c>
      <c r="H436" s="1" t="s">
        <v>103</v>
      </c>
      <c r="I436" s="1">
        <v>5.7</v>
      </c>
      <c r="J436" s="1">
        <v>4</v>
      </c>
      <c r="K436" s="1">
        <v>1</v>
      </c>
      <c r="L436" s="1">
        <f t="shared" si="42"/>
        <v>0</v>
      </c>
      <c r="M436" s="1">
        <f t="shared" si="38"/>
        <v>0</v>
      </c>
      <c r="N436" s="1">
        <f t="shared" si="43"/>
        <v>1</v>
      </c>
      <c r="O436" s="1">
        <f t="shared" si="39"/>
        <v>0</v>
      </c>
      <c r="P436" s="1">
        <f t="shared" si="40"/>
        <v>1</v>
      </c>
      <c r="Q436" s="1" t="b">
        <f t="shared" si="41"/>
        <v>0</v>
      </c>
    </row>
    <row r="437" spans="1:17" x14ac:dyDescent="0.25">
      <c r="A437" s="1" t="s">
        <v>101</v>
      </c>
      <c r="B437" s="1">
        <v>7.9</v>
      </c>
      <c r="C437" s="1">
        <v>2.5149380000000012</v>
      </c>
      <c r="D437" s="1">
        <v>2</v>
      </c>
      <c r="H437" s="1" t="s">
        <v>90</v>
      </c>
      <c r="I437" s="1">
        <v>7.2</v>
      </c>
      <c r="J437" s="1">
        <v>5</v>
      </c>
      <c r="K437" s="1">
        <v>10</v>
      </c>
      <c r="L437" s="1">
        <f t="shared" si="42"/>
        <v>0</v>
      </c>
      <c r="M437" s="1">
        <f t="shared" si="38"/>
        <v>0</v>
      </c>
      <c r="N437" s="1">
        <f t="shared" si="43"/>
        <v>0</v>
      </c>
      <c r="O437" s="1">
        <f t="shared" si="39"/>
        <v>1</v>
      </c>
      <c r="P437" s="1">
        <f t="shared" si="40"/>
        <v>1</v>
      </c>
      <c r="Q437" s="1" t="b">
        <f t="shared" si="41"/>
        <v>0</v>
      </c>
    </row>
    <row r="438" spans="1:17" x14ac:dyDescent="0.25">
      <c r="A438" s="1" t="s">
        <v>59</v>
      </c>
      <c r="B438" s="1">
        <v>6.7</v>
      </c>
      <c r="C438" s="1">
        <v>5.4533066000000003</v>
      </c>
      <c r="D438" s="1">
        <v>1</v>
      </c>
      <c r="H438" s="1" t="s">
        <v>105</v>
      </c>
      <c r="I438" s="1">
        <v>12.5</v>
      </c>
      <c r="J438" s="1">
        <v>6</v>
      </c>
      <c r="K438" s="1">
        <v>9</v>
      </c>
      <c r="L438" s="1">
        <f t="shared" si="42"/>
        <v>1</v>
      </c>
      <c r="M438" s="1">
        <f t="shared" si="38"/>
        <v>0</v>
      </c>
      <c r="N438" s="1">
        <f t="shared" si="43"/>
        <v>0</v>
      </c>
      <c r="O438" s="1">
        <f t="shared" si="39"/>
        <v>0</v>
      </c>
      <c r="P438" s="1">
        <f t="shared" si="40"/>
        <v>1</v>
      </c>
      <c r="Q438" s="1" t="b">
        <f t="shared" si="41"/>
        <v>0</v>
      </c>
    </row>
    <row r="439" spans="1:17" x14ac:dyDescent="0.25">
      <c r="A439" s="1" t="s">
        <v>63</v>
      </c>
      <c r="B439" s="1">
        <v>7.7</v>
      </c>
      <c r="C439" s="1">
        <v>4.806335299999998</v>
      </c>
      <c r="D439" s="1">
        <v>1</v>
      </c>
      <c r="H439" s="1" t="s">
        <v>89</v>
      </c>
      <c r="I439" s="1">
        <v>6.2</v>
      </c>
      <c r="J439" s="1">
        <v>5</v>
      </c>
      <c r="K439" s="1">
        <v>9</v>
      </c>
      <c r="L439" s="1">
        <f t="shared" si="42"/>
        <v>1</v>
      </c>
      <c r="M439" s="1">
        <f t="shared" si="38"/>
        <v>0</v>
      </c>
      <c r="N439" s="1">
        <f t="shared" si="43"/>
        <v>0</v>
      </c>
      <c r="O439" s="1">
        <f t="shared" si="39"/>
        <v>0</v>
      </c>
      <c r="P439" s="1">
        <f t="shared" si="40"/>
        <v>1</v>
      </c>
      <c r="Q439" s="1" t="b">
        <f t="shared" si="41"/>
        <v>0</v>
      </c>
    </row>
    <row r="440" spans="1:17" x14ac:dyDescent="0.25">
      <c r="A440" s="1" t="s">
        <v>64</v>
      </c>
      <c r="B440" s="1">
        <v>5.2</v>
      </c>
      <c r="C440" s="1">
        <v>4.4533441000000007</v>
      </c>
      <c r="D440" s="1">
        <v>1</v>
      </c>
      <c r="H440" s="1" t="s">
        <v>104</v>
      </c>
      <c r="I440" s="1">
        <v>6</v>
      </c>
      <c r="J440" s="1">
        <v>3</v>
      </c>
      <c r="K440" s="1">
        <v>7</v>
      </c>
      <c r="L440" s="1">
        <f t="shared" si="42"/>
        <v>1</v>
      </c>
      <c r="M440" s="1">
        <f t="shared" si="38"/>
        <v>0</v>
      </c>
      <c r="N440" s="1">
        <f t="shared" si="43"/>
        <v>0</v>
      </c>
      <c r="O440" s="1">
        <f t="shared" si="39"/>
        <v>0</v>
      </c>
      <c r="P440" s="1">
        <f t="shared" si="40"/>
        <v>1</v>
      </c>
      <c r="Q440" s="1" t="b">
        <f t="shared" si="41"/>
        <v>0</v>
      </c>
    </row>
    <row r="441" spans="1:17" x14ac:dyDescent="0.25">
      <c r="A441" s="1" t="s">
        <v>68</v>
      </c>
      <c r="B441" s="1">
        <v>6.7</v>
      </c>
      <c r="C441" s="1">
        <v>4.9487332000000004</v>
      </c>
      <c r="D441" s="1">
        <v>1</v>
      </c>
      <c r="H441" s="1" t="s">
        <v>77</v>
      </c>
      <c r="I441" s="1">
        <v>8.4</v>
      </c>
      <c r="J441" s="1">
        <v>5</v>
      </c>
      <c r="K441" s="1">
        <v>7</v>
      </c>
      <c r="L441" s="1">
        <f t="shared" si="42"/>
        <v>1</v>
      </c>
      <c r="M441" s="1">
        <f t="shared" si="38"/>
        <v>0</v>
      </c>
      <c r="N441" s="1">
        <f t="shared" si="43"/>
        <v>0</v>
      </c>
      <c r="O441" s="1">
        <f t="shared" si="39"/>
        <v>0</v>
      </c>
      <c r="P441" s="1">
        <f t="shared" si="40"/>
        <v>1</v>
      </c>
      <c r="Q441" s="1" t="b">
        <f t="shared" si="41"/>
        <v>0</v>
      </c>
    </row>
    <row r="442" spans="1:17" x14ac:dyDescent="0.25">
      <c r="A442" s="1" t="s">
        <v>71</v>
      </c>
      <c r="B442" s="1">
        <v>7.4</v>
      </c>
      <c r="C442" s="1">
        <v>3.6001027999999997</v>
      </c>
      <c r="D442" s="1">
        <v>1</v>
      </c>
      <c r="H442" s="1" t="s">
        <v>99</v>
      </c>
      <c r="I442" s="1">
        <v>5.8</v>
      </c>
      <c r="J442" s="1">
        <v>6</v>
      </c>
      <c r="K442" s="1">
        <v>5</v>
      </c>
      <c r="L442" s="1">
        <f t="shared" si="42"/>
        <v>0</v>
      </c>
      <c r="M442" s="1">
        <f t="shared" si="38"/>
        <v>1</v>
      </c>
      <c r="N442" s="1">
        <f t="shared" si="43"/>
        <v>0</v>
      </c>
      <c r="O442" s="1">
        <f t="shared" si="39"/>
        <v>0</v>
      </c>
      <c r="P442" s="1">
        <f t="shared" si="40"/>
        <v>1</v>
      </c>
      <c r="Q442" s="1" t="b">
        <f t="shared" si="41"/>
        <v>0</v>
      </c>
    </row>
    <row r="443" spans="1:17" x14ac:dyDescent="0.25">
      <c r="A443" s="1" t="s">
        <v>76</v>
      </c>
      <c r="B443" s="1">
        <v>11.5</v>
      </c>
      <c r="C443" s="1">
        <v>4.9908306999999992</v>
      </c>
      <c r="D443" s="1">
        <v>1</v>
      </c>
      <c r="H443" s="1" t="s">
        <v>60</v>
      </c>
      <c r="I443" s="1">
        <v>7.2</v>
      </c>
      <c r="J443" s="1">
        <v>4</v>
      </c>
      <c r="K443" s="1">
        <v>2</v>
      </c>
      <c r="L443" s="1">
        <f t="shared" si="42"/>
        <v>0</v>
      </c>
      <c r="M443" s="1">
        <f t="shared" si="38"/>
        <v>0</v>
      </c>
      <c r="N443" s="1">
        <f t="shared" si="43"/>
        <v>1</v>
      </c>
      <c r="O443" s="1">
        <f t="shared" si="39"/>
        <v>0</v>
      </c>
      <c r="P443" s="1">
        <f t="shared" si="40"/>
        <v>1</v>
      </c>
      <c r="Q443" s="1" t="b">
        <f t="shared" si="41"/>
        <v>0</v>
      </c>
    </row>
    <row r="444" spans="1:17" x14ac:dyDescent="0.25">
      <c r="A444" s="1" t="s">
        <v>109</v>
      </c>
      <c r="B444" s="1">
        <v>5.4</v>
      </c>
      <c r="C444" s="1">
        <v>4.0516859999999992</v>
      </c>
      <c r="D444" s="1">
        <v>1</v>
      </c>
      <c r="H444" s="1" t="s">
        <v>61</v>
      </c>
      <c r="I444" s="1">
        <v>8.6</v>
      </c>
      <c r="J444" s="1">
        <v>5</v>
      </c>
      <c r="K444" s="1">
        <v>2</v>
      </c>
      <c r="L444" s="1">
        <f t="shared" si="42"/>
        <v>0</v>
      </c>
      <c r="M444" s="1">
        <f t="shared" si="38"/>
        <v>0</v>
      </c>
      <c r="N444" s="1">
        <f t="shared" si="43"/>
        <v>1</v>
      </c>
      <c r="O444" s="1">
        <f t="shared" si="39"/>
        <v>0</v>
      </c>
      <c r="P444" s="1">
        <f t="shared" si="40"/>
        <v>1</v>
      </c>
      <c r="Q444" s="1" t="b">
        <f t="shared" si="41"/>
        <v>0</v>
      </c>
    </row>
    <row r="445" spans="1:17" x14ac:dyDescent="0.25">
      <c r="A445" s="1" t="s">
        <v>106</v>
      </c>
      <c r="B445" s="1">
        <v>5.4</v>
      </c>
      <c r="C445" s="1">
        <v>5.2967738999999971</v>
      </c>
      <c r="D445" s="1">
        <v>1</v>
      </c>
      <c r="H445" s="1" t="s">
        <v>67</v>
      </c>
      <c r="I445" s="1">
        <v>5.4</v>
      </c>
      <c r="J445" s="1">
        <v>5</v>
      </c>
      <c r="K445" s="1">
        <v>2</v>
      </c>
      <c r="L445" s="1">
        <f t="shared" si="42"/>
        <v>0</v>
      </c>
      <c r="M445" s="1">
        <f t="shared" si="38"/>
        <v>0</v>
      </c>
      <c r="N445" s="1">
        <f t="shared" si="43"/>
        <v>1</v>
      </c>
      <c r="O445" s="1">
        <f t="shared" si="39"/>
        <v>0</v>
      </c>
      <c r="P445" s="1">
        <f t="shared" si="40"/>
        <v>1</v>
      </c>
      <c r="Q445" s="1" t="b">
        <f t="shared" si="41"/>
        <v>0</v>
      </c>
    </row>
    <row r="446" spans="1:17" x14ac:dyDescent="0.25">
      <c r="A446" s="1" t="s">
        <v>96</v>
      </c>
      <c r="B446" s="1">
        <v>6.1</v>
      </c>
      <c r="C446" s="1">
        <v>4.5624431000000039</v>
      </c>
      <c r="D446" s="1">
        <v>1</v>
      </c>
      <c r="H446" s="1" t="s">
        <v>69</v>
      </c>
      <c r="I446" s="1">
        <v>5.2</v>
      </c>
      <c r="J446" s="1">
        <v>5</v>
      </c>
      <c r="K446" s="1">
        <v>2</v>
      </c>
      <c r="L446" s="1">
        <f t="shared" si="42"/>
        <v>0</v>
      </c>
      <c r="M446" s="1">
        <f t="shared" si="38"/>
        <v>0</v>
      </c>
      <c r="N446" s="1">
        <f t="shared" si="43"/>
        <v>1</v>
      </c>
      <c r="O446" s="1">
        <f t="shared" si="39"/>
        <v>0</v>
      </c>
      <c r="P446" s="1">
        <f t="shared" si="40"/>
        <v>1</v>
      </c>
      <c r="Q446" s="1" t="b">
        <f t="shared" si="41"/>
        <v>0</v>
      </c>
    </row>
    <row r="447" spans="1:17" x14ac:dyDescent="0.25">
      <c r="A447" s="1" t="s">
        <v>103</v>
      </c>
      <c r="B447" s="1">
        <v>5.7</v>
      </c>
      <c r="C447" s="1">
        <v>4.2961413000000022</v>
      </c>
      <c r="D447" s="1">
        <v>1</v>
      </c>
      <c r="H447" s="1" t="s">
        <v>72</v>
      </c>
      <c r="I447" s="1">
        <v>5.8</v>
      </c>
      <c r="J447" s="1">
        <v>5</v>
      </c>
      <c r="K447" s="1">
        <v>2</v>
      </c>
      <c r="L447" s="1">
        <f t="shared" si="42"/>
        <v>0</v>
      </c>
      <c r="M447" s="1">
        <f t="shared" si="38"/>
        <v>0</v>
      </c>
      <c r="N447" s="1">
        <f t="shared" si="43"/>
        <v>1</v>
      </c>
      <c r="O447" s="1">
        <f t="shared" si="39"/>
        <v>0</v>
      </c>
      <c r="P447" s="1">
        <f t="shared" si="40"/>
        <v>1</v>
      </c>
      <c r="Q447" s="1" t="b">
        <f t="shared" si="41"/>
        <v>0</v>
      </c>
    </row>
    <row r="448" spans="1:17" x14ac:dyDescent="0.25">
      <c r="A448" s="1" t="s">
        <v>81</v>
      </c>
      <c r="B448" s="1">
        <v>7.4</v>
      </c>
      <c r="C448" s="1">
        <v>4.2105395999999988</v>
      </c>
      <c r="D448" s="1">
        <v>-2</v>
      </c>
      <c r="H448" s="1" t="s">
        <v>78</v>
      </c>
      <c r="I448" s="1">
        <v>5.9</v>
      </c>
      <c r="J448" s="1">
        <v>4</v>
      </c>
      <c r="K448" s="1">
        <v>2</v>
      </c>
      <c r="L448" s="1">
        <f t="shared" si="42"/>
        <v>0</v>
      </c>
      <c r="M448" s="1">
        <f t="shared" si="38"/>
        <v>0</v>
      </c>
      <c r="N448" s="1">
        <f t="shared" si="43"/>
        <v>1</v>
      </c>
      <c r="O448" s="1">
        <f t="shared" si="39"/>
        <v>0</v>
      </c>
      <c r="P448" s="1">
        <f t="shared" si="40"/>
        <v>1</v>
      </c>
      <c r="Q448" s="1" t="b">
        <f t="shared" si="41"/>
        <v>0</v>
      </c>
    </row>
    <row r="449" spans="1:17" x14ac:dyDescent="0.25">
      <c r="A449" s="1" t="s">
        <v>63</v>
      </c>
      <c r="B449" s="1">
        <v>7.7</v>
      </c>
      <c r="C449" s="1">
        <v>4.2887373999999987</v>
      </c>
      <c r="D449" s="1">
        <v>12</v>
      </c>
      <c r="H449" s="1" t="s">
        <v>80</v>
      </c>
      <c r="I449" s="1">
        <v>5.8</v>
      </c>
      <c r="J449" s="1">
        <v>5</v>
      </c>
      <c r="K449" s="1">
        <v>2</v>
      </c>
      <c r="L449" s="1">
        <f t="shared" si="42"/>
        <v>0</v>
      </c>
      <c r="M449" s="1">
        <f t="shared" si="38"/>
        <v>0</v>
      </c>
      <c r="N449" s="1">
        <f t="shared" si="43"/>
        <v>1</v>
      </c>
      <c r="O449" s="1">
        <f t="shared" si="39"/>
        <v>0</v>
      </c>
      <c r="P449" s="1">
        <f t="shared" si="40"/>
        <v>1</v>
      </c>
      <c r="Q449" s="1" t="b">
        <f t="shared" si="41"/>
        <v>0</v>
      </c>
    </row>
    <row r="450" spans="1:17" x14ac:dyDescent="0.25">
      <c r="A450" s="1" t="s">
        <v>95</v>
      </c>
      <c r="B450" s="1">
        <v>5.2</v>
      </c>
      <c r="C450" s="1">
        <v>4.8814656000000003</v>
      </c>
      <c r="D450" s="1">
        <v>12</v>
      </c>
      <c r="H450" s="1" t="s">
        <v>82</v>
      </c>
      <c r="I450" s="1">
        <v>8.5</v>
      </c>
      <c r="J450" s="1">
        <v>6</v>
      </c>
      <c r="K450" s="1">
        <v>2</v>
      </c>
      <c r="L450" s="1">
        <f t="shared" si="42"/>
        <v>0</v>
      </c>
      <c r="M450" s="1">
        <f t="shared" ref="M450:M513" si="44">IF(AND((K450&lt;J450),(K450&gt;2),(J450&lt;10)),1,0)</f>
        <v>0</v>
      </c>
      <c r="N450" s="1">
        <f t="shared" si="43"/>
        <v>1</v>
      </c>
      <c r="O450" s="1">
        <f t="shared" ref="O450:O513" si="45">IF(K450&gt;=10,1,0)</f>
        <v>0</v>
      </c>
      <c r="P450" s="1">
        <f t="shared" ref="P450:P513" si="46">SUM(L450:O450)</f>
        <v>1</v>
      </c>
      <c r="Q450" s="1" t="b">
        <f t="shared" ref="Q450:Q513" si="47">EXACT(J450,K450)</f>
        <v>0</v>
      </c>
    </row>
    <row r="451" spans="1:17" x14ac:dyDescent="0.25">
      <c r="A451" s="1" t="s">
        <v>107</v>
      </c>
      <c r="B451" s="1">
        <v>6.5</v>
      </c>
      <c r="C451" s="1">
        <v>4.8425594999999992</v>
      </c>
      <c r="D451" s="1">
        <v>8</v>
      </c>
      <c r="H451" s="1" t="s">
        <v>107</v>
      </c>
      <c r="I451" s="1">
        <v>6.5</v>
      </c>
      <c r="J451" s="1">
        <v>5</v>
      </c>
      <c r="K451" s="1">
        <v>2</v>
      </c>
      <c r="L451" s="1">
        <f t="shared" si="42"/>
        <v>0</v>
      </c>
      <c r="M451" s="1">
        <f t="shared" si="44"/>
        <v>0</v>
      </c>
      <c r="N451" s="1">
        <f t="shared" si="43"/>
        <v>1</v>
      </c>
      <c r="O451" s="1">
        <f t="shared" si="45"/>
        <v>0</v>
      </c>
      <c r="P451" s="1">
        <f t="shared" si="46"/>
        <v>1</v>
      </c>
      <c r="Q451" s="1" t="b">
        <f t="shared" si="47"/>
        <v>0</v>
      </c>
    </row>
    <row r="452" spans="1:17" x14ac:dyDescent="0.25">
      <c r="A452" s="1" t="s">
        <v>99</v>
      </c>
      <c r="B452" s="1">
        <v>5.8</v>
      </c>
      <c r="C452" s="1">
        <v>4.601753399999998</v>
      </c>
      <c r="D452" s="1">
        <v>7</v>
      </c>
      <c r="H452" s="1" t="s">
        <v>91</v>
      </c>
      <c r="I452" s="1">
        <v>5</v>
      </c>
      <c r="J452" s="1">
        <v>4</v>
      </c>
      <c r="K452" s="1">
        <v>2</v>
      </c>
      <c r="L452" s="1">
        <f t="shared" si="42"/>
        <v>0</v>
      </c>
      <c r="M452" s="1">
        <f t="shared" si="44"/>
        <v>0</v>
      </c>
      <c r="N452" s="1">
        <f t="shared" si="43"/>
        <v>1</v>
      </c>
      <c r="O452" s="1">
        <f t="shared" si="45"/>
        <v>0</v>
      </c>
      <c r="P452" s="1">
        <f t="shared" si="46"/>
        <v>1</v>
      </c>
      <c r="Q452" s="1" t="b">
        <f t="shared" si="47"/>
        <v>0</v>
      </c>
    </row>
    <row r="453" spans="1:17" x14ac:dyDescent="0.25">
      <c r="A453" s="1" t="s">
        <v>77</v>
      </c>
      <c r="B453" s="1">
        <v>8.4</v>
      </c>
      <c r="C453" s="1">
        <v>5.0467260000000005</v>
      </c>
      <c r="D453" s="1">
        <v>3</v>
      </c>
      <c r="H453" s="1" t="s">
        <v>95</v>
      </c>
      <c r="I453" s="1">
        <v>5.2</v>
      </c>
      <c r="J453" s="1">
        <v>5</v>
      </c>
      <c r="K453" s="1">
        <v>2</v>
      </c>
      <c r="L453" s="1">
        <f t="shared" si="42"/>
        <v>0</v>
      </c>
      <c r="M453" s="1">
        <f t="shared" si="44"/>
        <v>0</v>
      </c>
      <c r="N453" s="1">
        <f t="shared" si="43"/>
        <v>1</v>
      </c>
      <c r="O453" s="1">
        <f t="shared" si="45"/>
        <v>0</v>
      </c>
      <c r="P453" s="1">
        <f t="shared" si="46"/>
        <v>1</v>
      </c>
      <c r="Q453" s="1" t="b">
        <f t="shared" si="47"/>
        <v>0</v>
      </c>
    </row>
    <row r="454" spans="1:17" x14ac:dyDescent="0.25">
      <c r="A454" s="1" t="s">
        <v>68</v>
      </c>
      <c r="B454" s="1">
        <v>6.7</v>
      </c>
      <c r="C454" s="1">
        <v>5.2847128000000012</v>
      </c>
      <c r="D454" s="1">
        <v>2</v>
      </c>
      <c r="H454" s="1" t="s">
        <v>101</v>
      </c>
      <c r="I454" s="1">
        <v>7.9</v>
      </c>
      <c r="J454" s="1">
        <v>3</v>
      </c>
      <c r="K454" s="1">
        <v>2</v>
      </c>
      <c r="L454" s="1">
        <f t="shared" si="42"/>
        <v>0</v>
      </c>
      <c r="M454" s="1">
        <f t="shared" si="44"/>
        <v>0</v>
      </c>
      <c r="N454" s="1">
        <f t="shared" si="43"/>
        <v>1</v>
      </c>
      <c r="O454" s="1">
        <f t="shared" si="45"/>
        <v>0</v>
      </c>
      <c r="P454" s="1">
        <f t="shared" si="46"/>
        <v>1</v>
      </c>
      <c r="Q454" s="1" t="b">
        <f t="shared" si="47"/>
        <v>0</v>
      </c>
    </row>
    <row r="455" spans="1:17" x14ac:dyDescent="0.25">
      <c r="A455" s="1" t="s">
        <v>72</v>
      </c>
      <c r="B455" s="1">
        <v>5.8</v>
      </c>
      <c r="C455" s="1">
        <v>4.5032448999999968</v>
      </c>
      <c r="D455" s="1">
        <v>2</v>
      </c>
      <c r="H455" s="1" t="s">
        <v>59</v>
      </c>
      <c r="I455" s="1">
        <v>6.7</v>
      </c>
      <c r="J455" s="1">
        <v>5</v>
      </c>
      <c r="K455" s="1">
        <v>1</v>
      </c>
      <c r="L455" s="1">
        <f t="shared" si="42"/>
        <v>0</v>
      </c>
      <c r="M455" s="1">
        <f t="shared" si="44"/>
        <v>0</v>
      </c>
      <c r="N455" s="1">
        <f t="shared" si="43"/>
        <v>1</v>
      </c>
      <c r="O455" s="1">
        <f t="shared" si="45"/>
        <v>0</v>
      </c>
      <c r="P455" s="1">
        <f t="shared" si="46"/>
        <v>1</v>
      </c>
      <c r="Q455" s="1" t="b">
        <f t="shared" si="47"/>
        <v>0</v>
      </c>
    </row>
    <row r="456" spans="1:17" x14ac:dyDescent="0.25">
      <c r="A456" s="1" t="s">
        <v>92</v>
      </c>
      <c r="B456" s="1">
        <v>5.3</v>
      </c>
      <c r="C456" s="1">
        <v>6.8447239000000009</v>
      </c>
      <c r="D456" s="1">
        <v>2</v>
      </c>
      <c r="H456" s="1" t="s">
        <v>63</v>
      </c>
      <c r="I456" s="1">
        <v>7.7</v>
      </c>
      <c r="J456" s="1">
        <v>5</v>
      </c>
      <c r="K456" s="1">
        <v>1</v>
      </c>
      <c r="L456" s="1">
        <f t="shared" si="42"/>
        <v>0</v>
      </c>
      <c r="M456" s="1">
        <f t="shared" si="44"/>
        <v>0</v>
      </c>
      <c r="N456" s="1">
        <f t="shared" si="43"/>
        <v>1</v>
      </c>
      <c r="O456" s="1">
        <f t="shared" si="45"/>
        <v>0</v>
      </c>
      <c r="P456" s="1">
        <f t="shared" si="46"/>
        <v>1</v>
      </c>
      <c r="Q456" s="1" t="b">
        <f t="shared" si="47"/>
        <v>0</v>
      </c>
    </row>
    <row r="457" spans="1:17" x14ac:dyDescent="0.25">
      <c r="A457" s="1" t="s">
        <v>101</v>
      </c>
      <c r="B457" s="1">
        <v>7.9</v>
      </c>
      <c r="C457" s="1">
        <v>3.190649399999999</v>
      </c>
      <c r="D457" s="1">
        <v>2</v>
      </c>
      <c r="H457" s="1" t="s">
        <v>64</v>
      </c>
      <c r="I457" s="1">
        <v>5.2</v>
      </c>
      <c r="J457" s="1">
        <v>4</v>
      </c>
      <c r="K457" s="1">
        <v>1</v>
      </c>
      <c r="L457" s="1">
        <f t="shared" si="42"/>
        <v>0</v>
      </c>
      <c r="M457" s="1">
        <f t="shared" si="44"/>
        <v>0</v>
      </c>
      <c r="N457" s="1">
        <f t="shared" si="43"/>
        <v>1</v>
      </c>
      <c r="O457" s="1">
        <f t="shared" si="45"/>
        <v>0</v>
      </c>
      <c r="P457" s="1">
        <f t="shared" si="46"/>
        <v>1</v>
      </c>
      <c r="Q457" s="1" t="b">
        <f t="shared" si="47"/>
        <v>0</v>
      </c>
    </row>
    <row r="458" spans="1:17" x14ac:dyDescent="0.25">
      <c r="A458" s="1" t="s">
        <v>60</v>
      </c>
      <c r="B458" s="1">
        <v>7.2</v>
      </c>
      <c r="C458" s="1">
        <v>3.7068990999999989</v>
      </c>
      <c r="D458" s="1">
        <v>1</v>
      </c>
      <c r="H458" s="1" t="s">
        <v>68</v>
      </c>
      <c r="I458" s="1">
        <v>6.7</v>
      </c>
      <c r="J458" s="1">
        <v>5</v>
      </c>
      <c r="K458" s="1">
        <v>1</v>
      </c>
      <c r="L458" s="1">
        <f t="shared" si="42"/>
        <v>0</v>
      </c>
      <c r="M458" s="1">
        <f t="shared" si="44"/>
        <v>0</v>
      </c>
      <c r="N458" s="1">
        <f t="shared" si="43"/>
        <v>1</v>
      </c>
      <c r="O458" s="1">
        <f t="shared" si="45"/>
        <v>0</v>
      </c>
      <c r="P458" s="1">
        <f t="shared" si="46"/>
        <v>1</v>
      </c>
      <c r="Q458" s="1" t="b">
        <f t="shared" si="47"/>
        <v>0</v>
      </c>
    </row>
    <row r="459" spans="1:17" x14ac:dyDescent="0.25">
      <c r="A459" s="1" t="s">
        <v>115</v>
      </c>
      <c r="B459" s="1">
        <v>5.4</v>
      </c>
      <c r="C459" s="1">
        <v>3.3298899999999998</v>
      </c>
      <c r="D459" s="1">
        <v>1</v>
      </c>
      <c r="H459" s="1" t="s">
        <v>71</v>
      </c>
      <c r="I459" s="1">
        <v>7.4</v>
      </c>
      <c r="J459" s="1">
        <v>4</v>
      </c>
      <c r="K459" s="1">
        <v>1</v>
      </c>
      <c r="L459" s="1">
        <f t="shared" si="42"/>
        <v>0</v>
      </c>
      <c r="M459" s="1">
        <f t="shared" si="44"/>
        <v>0</v>
      </c>
      <c r="N459" s="1">
        <f t="shared" si="43"/>
        <v>1</v>
      </c>
      <c r="O459" s="1">
        <f t="shared" si="45"/>
        <v>0</v>
      </c>
      <c r="P459" s="1">
        <f t="shared" si="46"/>
        <v>1</v>
      </c>
      <c r="Q459" s="1" t="b">
        <f t="shared" si="47"/>
        <v>0</v>
      </c>
    </row>
    <row r="460" spans="1:17" x14ac:dyDescent="0.25">
      <c r="A460" s="1" t="s">
        <v>80</v>
      </c>
      <c r="B460" s="1">
        <v>5.8</v>
      </c>
      <c r="C460" s="1">
        <v>4.4932401999999971</v>
      </c>
      <c r="D460" s="1">
        <v>1</v>
      </c>
      <c r="H460" s="1" t="s">
        <v>76</v>
      </c>
      <c r="I460" s="1">
        <v>11.5</v>
      </c>
      <c r="J460" s="1">
        <v>5</v>
      </c>
      <c r="K460" s="1">
        <v>1</v>
      </c>
      <c r="L460" s="1">
        <f t="shared" si="42"/>
        <v>0</v>
      </c>
      <c r="M460" s="1">
        <f t="shared" si="44"/>
        <v>0</v>
      </c>
      <c r="N460" s="1">
        <f t="shared" si="43"/>
        <v>1</v>
      </c>
      <c r="O460" s="1">
        <f t="shared" si="45"/>
        <v>0</v>
      </c>
      <c r="P460" s="1">
        <f t="shared" si="46"/>
        <v>1</v>
      </c>
      <c r="Q460" s="1" t="b">
        <f t="shared" si="47"/>
        <v>0</v>
      </c>
    </row>
    <row r="461" spans="1:17" x14ac:dyDescent="0.25">
      <c r="A461" s="1" t="s">
        <v>83</v>
      </c>
      <c r="B461" s="1">
        <v>7.7</v>
      </c>
      <c r="C461" s="1">
        <v>7.7588473999999978</v>
      </c>
      <c r="D461" s="1">
        <v>1</v>
      </c>
      <c r="H461" s="1" t="s">
        <v>109</v>
      </c>
      <c r="I461" s="1">
        <v>5.4</v>
      </c>
      <c r="J461" s="1">
        <v>4</v>
      </c>
      <c r="K461" s="1">
        <v>1</v>
      </c>
      <c r="L461" s="1">
        <f t="shared" si="42"/>
        <v>0</v>
      </c>
      <c r="M461" s="1">
        <f t="shared" si="44"/>
        <v>0</v>
      </c>
      <c r="N461" s="1">
        <f t="shared" si="43"/>
        <v>1</v>
      </c>
      <c r="O461" s="1">
        <f t="shared" si="45"/>
        <v>0</v>
      </c>
      <c r="P461" s="1">
        <f t="shared" si="46"/>
        <v>1</v>
      </c>
      <c r="Q461" s="1" t="b">
        <f t="shared" si="47"/>
        <v>0</v>
      </c>
    </row>
    <row r="462" spans="1:17" x14ac:dyDescent="0.25">
      <c r="A462" s="1" t="s">
        <v>85</v>
      </c>
      <c r="B462" s="1">
        <v>4.9000000000000004</v>
      </c>
      <c r="C462" s="1">
        <v>5.6903069000000013</v>
      </c>
      <c r="D462" s="1">
        <v>1</v>
      </c>
      <c r="H462" s="1" t="s">
        <v>106</v>
      </c>
      <c r="I462" s="1">
        <v>5.4</v>
      </c>
      <c r="J462" s="1">
        <v>5</v>
      </c>
      <c r="K462" s="1">
        <v>1</v>
      </c>
      <c r="L462" s="1">
        <f t="shared" si="42"/>
        <v>0</v>
      </c>
      <c r="M462" s="1">
        <f t="shared" si="44"/>
        <v>0</v>
      </c>
      <c r="N462" s="1">
        <f t="shared" si="43"/>
        <v>1</v>
      </c>
      <c r="O462" s="1">
        <f t="shared" si="45"/>
        <v>0</v>
      </c>
      <c r="P462" s="1">
        <f t="shared" si="46"/>
        <v>1</v>
      </c>
      <c r="Q462" s="1" t="b">
        <f t="shared" si="47"/>
        <v>0</v>
      </c>
    </row>
    <row r="463" spans="1:17" x14ac:dyDescent="0.25">
      <c r="A463" s="1" t="s">
        <v>106</v>
      </c>
      <c r="B463" s="1">
        <v>5.4</v>
      </c>
      <c r="C463" s="1">
        <v>5.5281725999999995</v>
      </c>
      <c r="D463" s="1">
        <v>1</v>
      </c>
      <c r="H463" s="1" t="s">
        <v>96</v>
      </c>
      <c r="I463" s="1">
        <v>6.1</v>
      </c>
      <c r="J463" s="1">
        <v>5</v>
      </c>
      <c r="K463" s="1">
        <v>1</v>
      </c>
      <c r="L463" s="1">
        <f t="shared" si="42"/>
        <v>0</v>
      </c>
      <c r="M463" s="1">
        <f t="shared" si="44"/>
        <v>0</v>
      </c>
      <c r="N463" s="1">
        <f t="shared" si="43"/>
        <v>1</v>
      </c>
      <c r="O463" s="1">
        <f t="shared" si="45"/>
        <v>0</v>
      </c>
      <c r="P463" s="1">
        <f t="shared" si="46"/>
        <v>1</v>
      </c>
      <c r="Q463" s="1" t="b">
        <f t="shared" si="47"/>
        <v>0</v>
      </c>
    </row>
    <row r="464" spans="1:17" x14ac:dyDescent="0.25">
      <c r="A464" s="1" t="s">
        <v>113</v>
      </c>
      <c r="B464" s="1">
        <v>4.5999999999999996</v>
      </c>
      <c r="C464" s="1">
        <v>3.3680560999999987</v>
      </c>
      <c r="D464" s="1">
        <v>1</v>
      </c>
      <c r="H464" s="1" t="s">
        <v>103</v>
      </c>
      <c r="I464" s="1">
        <v>5.7</v>
      </c>
      <c r="J464" s="1">
        <v>4</v>
      </c>
      <c r="K464" s="1">
        <v>1</v>
      </c>
      <c r="L464" s="1">
        <f t="shared" si="42"/>
        <v>0</v>
      </c>
      <c r="M464" s="1">
        <f t="shared" si="44"/>
        <v>0</v>
      </c>
      <c r="N464" s="1">
        <f t="shared" si="43"/>
        <v>1</v>
      </c>
      <c r="O464" s="1">
        <f t="shared" si="45"/>
        <v>0</v>
      </c>
      <c r="P464" s="1">
        <f t="shared" si="46"/>
        <v>1</v>
      </c>
      <c r="Q464" s="1" t="b">
        <f t="shared" si="47"/>
        <v>0</v>
      </c>
    </row>
    <row r="465" spans="1:17" x14ac:dyDescent="0.25">
      <c r="A465" s="1" t="s">
        <v>96</v>
      </c>
      <c r="B465" s="1">
        <v>6.1</v>
      </c>
      <c r="C465" s="1">
        <v>4.8592978999999996</v>
      </c>
      <c r="D465" s="1">
        <v>1</v>
      </c>
      <c r="H465" s="1" t="s">
        <v>81</v>
      </c>
      <c r="I465" s="1">
        <v>7.4</v>
      </c>
      <c r="J465" s="1">
        <v>4</v>
      </c>
      <c r="K465" s="1">
        <v>-2</v>
      </c>
      <c r="L465" s="1">
        <f t="shared" si="42"/>
        <v>0</v>
      </c>
      <c r="M465" s="1">
        <f t="shared" si="44"/>
        <v>0</v>
      </c>
      <c r="N465" s="1">
        <f t="shared" si="43"/>
        <v>1</v>
      </c>
      <c r="O465" s="1">
        <f t="shared" si="45"/>
        <v>0</v>
      </c>
      <c r="P465" s="1">
        <f t="shared" si="46"/>
        <v>1</v>
      </c>
      <c r="Q465" s="1" t="b">
        <f t="shared" si="47"/>
        <v>0</v>
      </c>
    </row>
    <row r="466" spans="1:17" x14ac:dyDescent="0.25">
      <c r="A466" s="1" t="s">
        <v>79</v>
      </c>
      <c r="B466" s="1">
        <v>12.3</v>
      </c>
      <c r="C466" s="1">
        <v>8.1814703999999985</v>
      </c>
      <c r="D466" s="1">
        <v>6</v>
      </c>
      <c r="H466" s="1" t="s">
        <v>63</v>
      </c>
      <c r="I466" s="1">
        <v>7.7</v>
      </c>
      <c r="J466" s="1">
        <v>4</v>
      </c>
      <c r="K466" s="1">
        <v>12</v>
      </c>
      <c r="L466" s="1">
        <f t="shared" si="42"/>
        <v>0</v>
      </c>
      <c r="M466" s="1">
        <f t="shared" si="44"/>
        <v>0</v>
      </c>
      <c r="N466" s="1">
        <f t="shared" si="43"/>
        <v>0</v>
      </c>
      <c r="O466" s="1">
        <f t="shared" si="45"/>
        <v>1</v>
      </c>
      <c r="P466" s="1">
        <f t="shared" si="46"/>
        <v>1</v>
      </c>
      <c r="Q466" s="1" t="b">
        <f t="shared" si="47"/>
        <v>0</v>
      </c>
    </row>
    <row r="467" spans="1:17" x14ac:dyDescent="0.25">
      <c r="A467" s="1" t="s">
        <v>77</v>
      </c>
      <c r="B467" s="1">
        <v>8.4</v>
      </c>
      <c r="C467" s="1">
        <v>4.9530935000000005</v>
      </c>
      <c r="D467" s="1">
        <v>5</v>
      </c>
      <c r="H467" s="1" t="s">
        <v>95</v>
      </c>
      <c r="I467" s="1">
        <v>5.2</v>
      </c>
      <c r="J467" s="1">
        <v>5</v>
      </c>
      <c r="K467" s="1">
        <v>12</v>
      </c>
      <c r="L467" s="1">
        <f t="shared" si="42"/>
        <v>0</v>
      </c>
      <c r="M467" s="1">
        <f t="shared" si="44"/>
        <v>0</v>
      </c>
      <c r="N467" s="1">
        <f t="shared" si="43"/>
        <v>0</v>
      </c>
      <c r="O467" s="1">
        <f t="shared" si="45"/>
        <v>1</v>
      </c>
      <c r="P467" s="1">
        <f t="shared" si="46"/>
        <v>1</v>
      </c>
      <c r="Q467" s="1" t="b">
        <f t="shared" si="47"/>
        <v>0</v>
      </c>
    </row>
    <row r="468" spans="1:17" x14ac:dyDescent="0.25">
      <c r="A468" s="1" t="s">
        <v>82</v>
      </c>
      <c r="B468" s="1">
        <v>8.5</v>
      </c>
      <c r="C468" s="1">
        <v>4.5135298000000006</v>
      </c>
      <c r="D468" s="1">
        <v>5</v>
      </c>
      <c r="H468" s="1" t="s">
        <v>107</v>
      </c>
      <c r="I468" s="1">
        <v>6.5</v>
      </c>
      <c r="J468" s="1">
        <v>5</v>
      </c>
      <c r="K468" s="1">
        <v>8</v>
      </c>
      <c r="L468" s="1">
        <f t="shared" si="42"/>
        <v>1</v>
      </c>
      <c r="M468" s="1">
        <f t="shared" si="44"/>
        <v>0</v>
      </c>
      <c r="N468" s="1">
        <f t="shared" si="43"/>
        <v>0</v>
      </c>
      <c r="O468" s="1">
        <f t="shared" si="45"/>
        <v>0</v>
      </c>
      <c r="P468" s="1">
        <f t="shared" si="46"/>
        <v>1</v>
      </c>
      <c r="Q468" s="1" t="b">
        <f t="shared" si="47"/>
        <v>0</v>
      </c>
    </row>
    <row r="469" spans="1:17" x14ac:dyDescent="0.25">
      <c r="A469" s="1" t="s">
        <v>113</v>
      </c>
      <c r="B469" s="1">
        <v>4.5999999999999996</v>
      </c>
      <c r="C469" s="1">
        <v>2.830385999999999</v>
      </c>
      <c r="D469" s="1">
        <v>4</v>
      </c>
      <c r="H469" s="1" t="s">
        <v>99</v>
      </c>
      <c r="I469" s="1">
        <v>5.8</v>
      </c>
      <c r="J469" s="1">
        <v>5</v>
      </c>
      <c r="K469" s="1">
        <v>7</v>
      </c>
      <c r="L469" s="1">
        <f t="shared" si="42"/>
        <v>1</v>
      </c>
      <c r="M469" s="1">
        <f t="shared" si="44"/>
        <v>0</v>
      </c>
      <c r="N469" s="1">
        <f t="shared" si="43"/>
        <v>0</v>
      </c>
      <c r="O469" s="1">
        <f t="shared" si="45"/>
        <v>0</v>
      </c>
      <c r="P469" s="1">
        <f t="shared" si="46"/>
        <v>1</v>
      </c>
      <c r="Q469" s="1" t="b">
        <f t="shared" si="47"/>
        <v>0</v>
      </c>
    </row>
    <row r="470" spans="1:17" x14ac:dyDescent="0.25">
      <c r="A470" s="1" t="s">
        <v>60</v>
      </c>
      <c r="B470" s="1">
        <v>7.2</v>
      </c>
      <c r="C470" s="1">
        <v>3.988640199999999</v>
      </c>
      <c r="D470" s="1">
        <v>2</v>
      </c>
      <c r="H470" s="1" t="s">
        <v>77</v>
      </c>
      <c r="I470" s="1">
        <v>8.4</v>
      </c>
      <c r="J470" s="1">
        <v>5</v>
      </c>
      <c r="K470" s="1">
        <v>3</v>
      </c>
      <c r="L470" s="1">
        <f t="shared" si="42"/>
        <v>0</v>
      </c>
      <c r="M470" s="1">
        <f t="shared" si="44"/>
        <v>1</v>
      </c>
      <c r="N470" s="1">
        <f t="shared" si="43"/>
        <v>0</v>
      </c>
      <c r="O470" s="1">
        <f t="shared" si="45"/>
        <v>0</v>
      </c>
      <c r="P470" s="1">
        <f t="shared" si="46"/>
        <v>1</v>
      </c>
      <c r="Q470" s="1" t="b">
        <f t="shared" si="47"/>
        <v>0</v>
      </c>
    </row>
    <row r="471" spans="1:17" x14ac:dyDescent="0.25">
      <c r="A471" s="1" t="s">
        <v>80</v>
      </c>
      <c r="B471" s="1">
        <v>5.8</v>
      </c>
      <c r="C471" s="1">
        <v>2.4182789999999983</v>
      </c>
      <c r="D471" s="1">
        <v>2</v>
      </c>
      <c r="H471" s="1" t="s">
        <v>68</v>
      </c>
      <c r="I471" s="1">
        <v>6.7</v>
      </c>
      <c r="J471" s="1">
        <v>5</v>
      </c>
      <c r="K471" s="1">
        <v>2</v>
      </c>
      <c r="L471" s="1">
        <f t="shared" ref="L471:L534" si="48">IF(AND((10&gt;K471),(K471&gt;=J471),(J471&gt;=2)),1,0)</f>
        <v>0</v>
      </c>
      <c r="M471" s="1">
        <f t="shared" si="44"/>
        <v>0</v>
      </c>
      <c r="N471" s="1">
        <f t="shared" si="43"/>
        <v>1</v>
      </c>
      <c r="O471" s="1">
        <f t="shared" si="45"/>
        <v>0</v>
      </c>
      <c r="P471" s="1">
        <f t="shared" si="46"/>
        <v>1</v>
      </c>
      <c r="Q471" s="1" t="b">
        <f t="shared" si="47"/>
        <v>0</v>
      </c>
    </row>
    <row r="472" spans="1:17" x14ac:dyDescent="0.25">
      <c r="A472" s="1" t="s">
        <v>81</v>
      </c>
      <c r="B472" s="1">
        <v>7.4</v>
      </c>
      <c r="C472" s="1">
        <v>3.3810505999999996</v>
      </c>
      <c r="D472" s="1">
        <v>2</v>
      </c>
      <c r="H472" s="1" t="s">
        <v>72</v>
      </c>
      <c r="I472" s="1">
        <v>5.8</v>
      </c>
      <c r="J472" s="1">
        <v>5</v>
      </c>
      <c r="K472" s="1">
        <v>2</v>
      </c>
      <c r="L472" s="1">
        <f t="shared" si="48"/>
        <v>0</v>
      </c>
      <c r="M472" s="1">
        <f t="shared" si="44"/>
        <v>0</v>
      </c>
      <c r="N472" s="1">
        <f t="shared" ref="N472:N535" si="49">IF(K472&lt;=2,1,0)</f>
        <v>1</v>
      </c>
      <c r="O472" s="1">
        <f t="shared" si="45"/>
        <v>0</v>
      </c>
      <c r="P472" s="1">
        <f t="shared" si="46"/>
        <v>1</v>
      </c>
      <c r="Q472" s="1" t="b">
        <f t="shared" si="47"/>
        <v>0</v>
      </c>
    </row>
    <row r="473" spans="1:17" x14ac:dyDescent="0.25">
      <c r="A473" s="1" t="s">
        <v>68</v>
      </c>
      <c r="B473" s="1">
        <v>6.7</v>
      </c>
      <c r="C473" s="1">
        <v>5.4647438000000017</v>
      </c>
      <c r="D473" s="1">
        <v>1</v>
      </c>
      <c r="H473" s="1" t="s">
        <v>92</v>
      </c>
      <c r="I473" s="1">
        <v>5.3</v>
      </c>
      <c r="J473" s="1">
        <v>7</v>
      </c>
      <c r="K473" s="1">
        <v>2</v>
      </c>
      <c r="L473" s="1">
        <f t="shared" si="48"/>
        <v>0</v>
      </c>
      <c r="M473" s="1">
        <f t="shared" si="44"/>
        <v>0</v>
      </c>
      <c r="N473" s="1">
        <f t="shared" si="49"/>
        <v>1</v>
      </c>
      <c r="O473" s="1">
        <f t="shared" si="45"/>
        <v>0</v>
      </c>
      <c r="P473" s="1">
        <f t="shared" si="46"/>
        <v>1</v>
      </c>
      <c r="Q473" s="1" t="b">
        <f t="shared" si="47"/>
        <v>0</v>
      </c>
    </row>
    <row r="474" spans="1:17" x14ac:dyDescent="0.25">
      <c r="A474" s="1" t="s">
        <v>87</v>
      </c>
      <c r="B474" s="1">
        <v>8.6999999999999993</v>
      </c>
      <c r="C474" s="1">
        <v>1.3746701999999988</v>
      </c>
      <c r="D474" s="1">
        <v>1</v>
      </c>
      <c r="H474" s="1" t="s">
        <v>101</v>
      </c>
      <c r="I474" s="1">
        <v>7.9</v>
      </c>
      <c r="J474" s="1">
        <v>3</v>
      </c>
      <c r="K474" s="1">
        <v>2</v>
      </c>
      <c r="L474" s="1">
        <f t="shared" si="48"/>
        <v>0</v>
      </c>
      <c r="M474" s="1">
        <f t="shared" si="44"/>
        <v>0</v>
      </c>
      <c r="N474" s="1">
        <f t="shared" si="49"/>
        <v>1</v>
      </c>
      <c r="O474" s="1">
        <f t="shared" si="45"/>
        <v>0</v>
      </c>
      <c r="P474" s="1">
        <f t="shared" si="46"/>
        <v>1</v>
      </c>
      <c r="Q474" s="1" t="b">
        <f t="shared" si="47"/>
        <v>0</v>
      </c>
    </row>
    <row r="475" spans="1:17" x14ac:dyDescent="0.25">
      <c r="A475" s="1" t="s">
        <v>77</v>
      </c>
      <c r="B475" s="1">
        <v>8.4</v>
      </c>
      <c r="C475" s="1">
        <v>4.9092290000000043</v>
      </c>
      <c r="D475" s="1">
        <v>11</v>
      </c>
      <c r="H475" s="1" t="s">
        <v>60</v>
      </c>
      <c r="I475" s="1">
        <v>7.2</v>
      </c>
      <c r="J475" s="1">
        <v>4</v>
      </c>
      <c r="K475" s="1">
        <v>1</v>
      </c>
      <c r="L475" s="1">
        <f t="shared" si="48"/>
        <v>0</v>
      </c>
      <c r="M475" s="1">
        <f t="shared" si="44"/>
        <v>0</v>
      </c>
      <c r="N475" s="1">
        <f t="shared" si="49"/>
        <v>1</v>
      </c>
      <c r="O475" s="1">
        <f t="shared" si="45"/>
        <v>0</v>
      </c>
      <c r="P475" s="1">
        <f t="shared" si="46"/>
        <v>1</v>
      </c>
      <c r="Q475" s="1" t="b">
        <f t="shared" si="47"/>
        <v>0</v>
      </c>
    </row>
    <row r="476" spans="1:17" x14ac:dyDescent="0.25">
      <c r="A476" s="1" t="s">
        <v>76</v>
      </c>
      <c r="B476" s="1">
        <v>11.5</v>
      </c>
      <c r="C476" s="1">
        <v>9.1650327999999988</v>
      </c>
      <c r="D476" s="1">
        <v>10</v>
      </c>
      <c r="H476" s="1" t="s">
        <v>115</v>
      </c>
      <c r="I476" s="1">
        <v>5.4</v>
      </c>
      <c r="J476" s="1">
        <v>3</v>
      </c>
      <c r="K476" s="1">
        <v>1</v>
      </c>
      <c r="L476" s="1">
        <f t="shared" si="48"/>
        <v>0</v>
      </c>
      <c r="M476" s="1">
        <f t="shared" si="44"/>
        <v>0</v>
      </c>
      <c r="N476" s="1">
        <f t="shared" si="49"/>
        <v>1</v>
      </c>
      <c r="O476" s="1">
        <f t="shared" si="45"/>
        <v>0</v>
      </c>
      <c r="P476" s="1">
        <f t="shared" si="46"/>
        <v>1</v>
      </c>
      <c r="Q476" s="1" t="b">
        <f t="shared" si="47"/>
        <v>0</v>
      </c>
    </row>
    <row r="477" spans="1:17" x14ac:dyDescent="0.25">
      <c r="A477" s="1" t="s">
        <v>68</v>
      </c>
      <c r="B477" s="1">
        <v>6.7</v>
      </c>
      <c r="C477" s="1">
        <v>4.0425307000000057</v>
      </c>
      <c r="D477" s="1">
        <v>9</v>
      </c>
      <c r="H477" s="1" t="s">
        <v>80</v>
      </c>
      <c r="I477" s="1">
        <v>5.8</v>
      </c>
      <c r="J477" s="1">
        <v>4</v>
      </c>
      <c r="K477" s="1">
        <v>1</v>
      </c>
      <c r="L477" s="1">
        <f t="shared" si="48"/>
        <v>0</v>
      </c>
      <c r="M477" s="1">
        <f t="shared" si="44"/>
        <v>0</v>
      </c>
      <c r="N477" s="1">
        <f t="shared" si="49"/>
        <v>1</v>
      </c>
      <c r="O477" s="1">
        <f t="shared" si="45"/>
        <v>0</v>
      </c>
      <c r="P477" s="1">
        <f t="shared" si="46"/>
        <v>1</v>
      </c>
      <c r="Q477" s="1" t="b">
        <f t="shared" si="47"/>
        <v>0</v>
      </c>
    </row>
    <row r="478" spans="1:17" x14ac:dyDescent="0.25">
      <c r="A478" s="1" t="s">
        <v>79</v>
      </c>
      <c r="B478" s="1">
        <v>12.3</v>
      </c>
      <c r="C478" s="1">
        <v>-0.14302720000000035</v>
      </c>
      <c r="D478" s="1">
        <v>6</v>
      </c>
      <c r="H478" s="1" t="s">
        <v>83</v>
      </c>
      <c r="I478" s="1">
        <v>7.7</v>
      </c>
      <c r="J478" s="1">
        <v>8</v>
      </c>
      <c r="K478" s="1">
        <v>1</v>
      </c>
      <c r="L478" s="1">
        <f t="shared" si="48"/>
        <v>0</v>
      </c>
      <c r="M478" s="1">
        <f t="shared" si="44"/>
        <v>0</v>
      </c>
      <c r="N478" s="1">
        <f t="shared" si="49"/>
        <v>1</v>
      </c>
      <c r="O478" s="1">
        <f t="shared" si="45"/>
        <v>0</v>
      </c>
      <c r="P478" s="1">
        <f t="shared" si="46"/>
        <v>1</v>
      </c>
      <c r="Q478" s="1" t="b">
        <f t="shared" si="47"/>
        <v>0</v>
      </c>
    </row>
    <row r="479" spans="1:17" x14ac:dyDescent="0.25">
      <c r="A479" s="1" t="s">
        <v>101</v>
      </c>
      <c r="B479" s="1">
        <v>7.9</v>
      </c>
      <c r="C479" s="1">
        <v>5.7910138000000009</v>
      </c>
      <c r="D479" s="1">
        <v>5</v>
      </c>
      <c r="H479" s="1" t="s">
        <v>85</v>
      </c>
      <c r="I479" s="1">
        <v>4.9000000000000004</v>
      </c>
      <c r="J479" s="1">
        <v>6</v>
      </c>
      <c r="K479" s="1">
        <v>1</v>
      </c>
      <c r="L479" s="1">
        <f t="shared" si="48"/>
        <v>0</v>
      </c>
      <c r="M479" s="1">
        <f t="shared" si="44"/>
        <v>0</v>
      </c>
      <c r="N479" s="1">
        <f t="shared" si="49"/>
        <v>1</v>
      </c>
      <c r="O479" s="1">
        <f t="shared" si="45"/>
        <v>0</v>
      </c>
      <c r="P479" s="1">
        <f t="shared" si="46"/>
        <v>1</v>
      </c>
      <c r="Q479" s="1" t="b">
        <f t="shared" si="47"/>
        <v>0</v>
      </c>
    </row>
    <row r="480" spans="1:17" x14ac:dyDescent="0.25">
      <c r="A480" s="1" t="s">
        <v>95</v>
      </c>
      <c r="B480" s="1">
        <v>5.2</v>
      </c>
      <c r="C480" s="1">
        <v>3.6670071999999987</v>
      </c>
      <c r="D480" s="1">
        <v>4</v>
      </c>
      <c r="H480" s="1" t="s">
        <v>106</v>
      </c>
      <c r="I480" s="1">
        <v>5.4</v>
      </c>
      <c r="J480" s="1">
        <v>6</v>
      </c>
      <c r="K480" s="1">
        <v>1</v>
      </c>
      <c r="L480" s="1">
        <f t="shared" si="48"/>
        <v>0</v>
      </c>
      <c r="M480" s="1">
        <f t="shared" si="44"/>
        <v>0</v>
      </c>
      <c r="N480" s="1">
        <f t="shared" si="49"/>
        <v>1</v>
      </c>
      <c r="O480" s="1">
        <f t="shared" si="45"/>
        <v>0</v>
      </c>
      <c r="P480" s="1">
        <f t="shared" si="46"/>
        <v>1</v>
      </c>
      <c r="Q480" s="1" t="b">
        <f t="shared" si="47"/>
        <v>0</v>
      </c>
    </row>
    <row r="481" spans="1:17" x14ac:dyDescent="0.25">
      <c r="A481" s="1" t="s">
        <v>63</v>
      </c>
      <c r="B481" s="1">
        <v>7.7</v>
      </c>
      <c r="C481" s="1">
        <v>3.8947125999999987</v>
      </c>
      <c r="D481" s="1">
        <v>2</v>
      </c>
      <c r="H481" s="1" t="s">
        <v>113</v>
      </c>
      <c r="I481" s="1">
        <v>4.5999999999999996</v>
      </c>
      <c r="J481" s="1">
        <v>3</v>
      </c>
      <c r="K481" s="1">
        <v>1</v>
      </c>
      <c r="L481" s="1">
        <f t="shared" si="48"/>
        <v>0</v>
      </c>
      <c r="M481" s="1">
        <f t="shared" si="44"/>
        <v>0</v>
      </c>
      <c r="N481" s="1">
        <f t="shared" si="49"/>
        <v>1</v>
      </c>
      <c r="O481" s="1">
        <f t="shared" si="45"/>
        <v>0</v>
      </c>
      <c r="P481" s="1">
        <f t="shared" si="46"/>
        <v>1</v>
      </c>
      <c r="Q481" s="1" t="b">
        <f t="shared" si="47"/>
        <v>0</v>
      </c>
    </row>
    <row r="482" spans="1:17" x14ac:dyDescent="0.25">
      <c r="A482" s="1" t="s">
        <v>67</v>
      </c>
      <c r="B482" s="1">
        <v>5.4</v>
      </c>
      <c r="C482" s="1">
        <v>4.6564380000000014</v>
      </c>
      <c r="D482" s="1">
        <v>2</v>
      </c>
      <c r="H482" s="1" t="s">
        <v>96</v>
      </c>
      <c r="I482" s="1">
        <v>6.1</v>
      </c>
      <c r="J482" s="1">
        <v>5</v>
      </c>
      <c r="K482" s="1">
        <v>1</v>
      </c>
      <c r="L482" s="1">
        <f t="shared" si="48"/>
        <v>0</v>
      </c>
      <c r="M482" s="1">
        <f t="shared" si="44"/>
        <v>0</v>
      </c>
      <c r="N482" s="1">
        <f t="shared" si="49"/>
        <v>1</v>
      </c>
      <c r="O482" s="1">
        <f t="shared" si="45"/>
        <v>0</v>
      </c>
      <c r="P482" s="1">
        <f t="shared" si="46"/>
        <v>1</v>
      </c>
      <c r="Q482" s="1" t="b">
        <f t="shared" si="47"/>
        <v>0</v>
      </c>
    </row>
    <row r="483" spans="1:17" x14ac:dyDescent="0.25">
      <c r="A483" s="1" t="s">
        <v>72</v>
      </c>
      <c r="B483" s="1">
        <v>5.8</v>
      </c>
      <c r="C483" s="1">
        <v>5.6926814000000014</v>
      </c>
      <c r="D483" s="1">
        <v>2</v>
      </c>
      <c r="H483" s="1" t="s">
        <v>79</v>
      </c>
      <c r="I483" s="1">
        <v>12.3</v>
      </c>
      <c r="J483" s="1">
        <v>8</v>
      </c>
      <c r="K483" s="1">
        <v>6</v>
      </c>
      <c r="L483" s="1">
        <f t="shared" si="48"/>
        <v>0</v>
      </c>
      <c r="M483" s="1">
        <f t="shared" si="44"/>
        <v>1</v>
      </c>
      <c r="N483" s="1">
        <f t="shared" si="49"/>
        <v>0</v>
      </c>
      <c r="O483" s="1">
        <f t="shared" si="45"/>
        <v>0</v>
      </c>
      <c r="P483" s="1">
        <f t="shared" si="46"/>
        <v>1</v>
      </c>
      <c r="Q483" s="1" t="b">
        <f t="shared" si="47"/>
        <v>0</v>
      </c>
    </row>
    <row r="484" spans="1:17" x14ac:dyDescent="0.25">
      <c r="A484" s="1" t="s">
        <v>83</v>
      </c>
      <c r="B484" s="1">
        <v>7.7</v>
      </c>
      <c r="C484" s="1">
        <v>6.4299417999999999</v>
      </c>
      <c r="D484" s="1">
        <v>2</v>
      </c>
      <c r="H484" s="1" t="s">
        <v>113</v>
      </c>
      <c r="I484" s="1">
        <v>4.5999999999999996</v>
      </c>
      <c r="J484" s="1">
        <v>3</v>
      </c>
      <c r="K484" s="1">
        <v>4</v>
      </c>
      <c r="L484" s="1">
        <f t="shared" si="48"/>
        <v>1</v>
      </c>
      <c r="M484" s="1">
        <f t="shared" si="44"/>
        <v>0</v>
      </c>
      <c r="N484" s="1">
        <f t="shared" si="49"/>
        <v>0</v>
      </c>
      <c r="O484" s="1">
        <f t="shared" si="45"/>
        <v>0</v>
      </c>
      <c r="P484" s="1">
        <f t="shared" si="46"/>
        <v>1</v>
      </c>
      <c r="Q484" s="1" t="b">
        <f t="shared" si="47"/>
        <v>0</v>
      </c>
    </row>
    <row r="485" spans="1:17" x14ac:dyDescent="0.25">
      <c r="A485" s="1" t="s">
        <v>107</v>
      </c>
      <c r="B485" s="1">
        <v>6.5</v>
      </c>
      <c r="C485" s="1">
        <v>3.7422435999999992</v>
      </c>
      <c r="D485" s="1">
        <v>2</v>
      </c>
      <c r="H485" s="1" t="s">
        <v>60</v>
      </c>
      <c r="I485" s="1">
        <v>7.2</v>
      </c>
      <c r="J485" s="1">
        <v>4</v>
      </c>
      <c r="K485" s="1">
        <v>2</v>
      </c>
      <c r="L485" s="1">
        <f t="shared" si="48"/>
        <v>0</v>
      </c>
      <c r="M485" s="1">
        <f t="shared" si="44"/>
        <v>0</v>
      </c>
      <c r="N485" s="1">
        <f t="shared" si="49"/>
        <v>1</v>
      </c>
      <c r="O485" s="1">
        <f t="shared" si="45"/>
        <v>0</v>
      </c>
      <c r="P485" s="1">
        <f t="shared" si="46"/>
        <v>1</v>
      </c>
      <c r="Q485" s="1" t="b">
        <f t="shared" si="47"/>
        <v>0</v>
      </c>
    </row>
    <row r="486" spans="1:17" x14ac:dyDescent="0.25">
      <c r="A486" s="1" t="s">
        <v>99</v>
      </c>
      <c r="B486" s="1">
        <v>5.8</v>
      </c>
      <c r="C486" s="1">
        <v>4.1705572999999987</v>
      </c>
      <c r="D486" s="1">
        <v>2</v>
      </c>
      <c r="H486" s="1" t="s">
        <v>81</v>
      </c>
      <c r="I486" s="1">
        <v>7.4</v>
      </c>
      <c r="J486" s="1">
        <v>3</v>
      </c>
      <c r="K486" s="1">
        <v>2</v>
      </c>
      <c r="L486" s="1">
        <f t="shared" si="48"/>
        <v>0</v>
      </c>
      <c r="M486" s="1">
        <f t="shared" si="44"/>
        <v>0</v>
      </c>
      <c r="N486" s="1">
        <f t="shared" si="49"/>
        <v>1</v>
      </c>
      <c r="O486" s="1">
        <f t="shared" si="45"/>
        <v>0</v>
      </c>
      <c r="P486" s="1">
        <f t="shared" si="46"/>
        <v>1</v>
      </c>
      <c r="Q486" s="1" t="b">
        <f t="shared" si="47"/>
        <v>0</v>
      </c>
    </row>
    <row r="487" spans="1:17" x14ac:dyDescent="0.25">
      <c r="A487" s="1" t="s">
        <v>60</v>
      </c>
      <c r="B487" s="1">
        <v>7.2</v>
      </c>
      <c r="C487" s="1">
        <v>3.8687426999999999</v>
      </c>
      <c r="D487" s="1">
        <v>1</v>
      </c>
      <c r="H487" s="1" t="s">
        <v>68</v>
      </c>
      <c r="I487" s="1">
        <v>6.7</v>
      </c>
      <c r="J487" s="1">
        <v>5</v>
      </c>
      <c r="K487" s="1">
        <v>1</v>
      </c>
      <c r="L487" s="1">
        <f t="shared" si="48"/>
        <v>0</v>
      </c>
      <c r="M487" s="1">
        <f t="shared" si="44"/>
        <v>0</v>
      </c>
      <c r="N487" s="1">
        <f t="shared" si="49"/>
        <v>1</v>
      </c>
      <c r="O487" s="1">
        <f t="shared" si="45"/>
        <v>0</v>
      </c>
      <c r="P487" s="1">
        <f t="shared" si="46"/>
        <v>1</v>
      </c>
      <c r="Q487" s="1" t="b">
        <f t="shared" si="47"/>
        <v>0</v>
      </c>
    </row>
    <row r="488" spans="1:17" x14ac:dyDescent="0.25">
      <c r="A488" s="1" t="s">
        <v>105</v>
      </c>
      <c r="B488" s="1">
        <v>12.5</v>
      </c>
      <c r="C488" s="1">
        <v>4.1552410000000011</v>
      </c>
      <c r="D488" s="1">
        <v>1</v>
      </c>
      <c r="H488" s="1" t="s">
        <v>77</v>
      </c>
      <c r="I488" s="1">
        <v>8.4</v>
      </c>
      <c r="J488" s="1">
        <v>5</v>
      </c>
      <c r="K488" s="1">
        <v>11</v>
      </c>
      <c r="L488" s="1">
        <f t="shared" si="48"/>
        <v>0</v>
      </c>
      <c r="M488" s="1">
        <f t="shared" si="44"/>
        <v>0</v>
      </c>
      <c r="N488" s="1">
        <f t="shared" si="49"/>
        <v>0</v>
      </c>
      <c r="O488" s="1">
        <f t="shared" si="45"/>
        <v>1</v>
      </c>
      <c r="P488" s="1">
        <f t="shared" si="46"/>
        <v>1</v>
      </c>
      <c r="Q488" s="1" t="b">
        <f t="shared" si="47"/>
        <v>0</v>
      </c>
    </row>
    <row r="489" spans="1:17" x14ac:dyDescent="0.25">
      <c r="A489" s="1" t="s">
        <v>80</v>
      </c>
      <c r="B489" s="1">
        <v>5.8</v>
      </c>
      <c r="C489" s="1">
        <v>1.9421145000000015</v>
      </c>
      <c r="D489" s="1">
        <v>1</v>
      </c>
      <c r="H489" s="1" t="s">
        <v>76</v>
      </c>
      <c r="I489" s="1">
        <v>11.5</v>
      </c>
      <c r="J489" s="1">
        <v>9</v>
      </c>
      <c r="K489" s="1">
        <v>10</v>
      </c>
      <c r="L489" s="1">
        <f t="shared" si="48"/>
        <v>0</v>
      </c>
      <c r="M489" s="1">
        <f t="shared" si="44"/>
        <v>0</v>
      </c>
      <c r="N489" s="1">
        <f t="shared" si="49"/>
        <v>0</v>
      </c>
      <c r="O489" s="1">
        <f t="shared" si="45"/>
        <v>1</v>
      </c>
      <c r="P489" s="1">
        <f t="shared" si="46"/>
        <v>1</v>
      </c>
      <c r="Q489" s="1" t="b">
        <f t="shared" si="47"/>
        <v>0</v>
      </c>
    </row>
    <row r="490" spans="1:17" x14ac:dyDescent="0.25">
      <c r="A490" s="1" t="s">
        <v>85</v>
      </c>
      <c r="B490" s="1">
        <v>4.9000000000000004</v>
      </c>
      <c r="C490" s="1">
        <v>3.9787774999999996</v>
      </c>
      <c r="D490" s="1">
        <v>1</v>
      </c>
      <c r="H490" s="1" t="s">
        <v>68</v>
      </c>
      <c r="I490" s="1">
        <v>6.7</v>
      </c>
      <c r="J490" s="1">
        <v>4</v>
      </c>
      <c r="K490" s="1">
        <v>9</v>
      </c>
      <c r="L490" s="1">
        <f t="shared" si="48"/>
        <v>1</v>
      </c>
      <c r="M490" s="1">
        <f t="shared" si="44"/>
        <v>0</v>
      </c>
      <c r="N490" s="1">
        <f t="shared" si="49"/>
        <v>0</v>
      </c>
      <c r="O490" s="1">
        <f t="shared" si="45"/>
        <v>0</v>
      </c>
      <c r="P490" s="1">
        <f t="shared" si="46"/>
        <v>1</v>
      </c>
      <c r="Q490" s="1" t="b">
        <f t="shared" si="47"/>
        <v>0</v>
      </c>
    </row>
    <row r="491" spans="1:17" x14ac:dyDescent="0.25">
      <c r="A491" s="1" t="s">
        <v>107</v>
      </c>
      <c r="B491" s="1">
        <v>6.5</v>
      </c>
      <c r="C491" s="1">
        <v>2.2369459999999983</v>
      </c>
      <c r="D491" s="1">
        <v>14</v>
      </c>
      <c r="H491" s="1" t="s">
        <v>101</v>
      </c>
      <c r="I491" s="1">
        <v>7.9</v>
      </c>
      <c r="J491" s="1">
        <v>6</v>
      </c>
      <c r="K491" s="1">
        <v>5</v>
      </c>
      <c r="L491" s="1">
        <f t="shared" si="48"/>
        <v>0</v>
      </c>
      <c r="M491" s="1">
        <f t="shared" si="44"/>
        <v>1</v>
      </c>
      <c r="N491" s="1">
        <f t="shared" si="49"/>
        <v>0</v>
      </c>
      <c r="O491" s="1">
        <f t="shared" si="45"/>
        <v>0</v>
      </c>
      <c r="P491" s="1">
        <f t="shared" si="46"/>
        <v>1</v>
      </c>
      <c r="Q491" s="1" t="b">
        <f t="shared" si="47"/>
        <v>0</v>
      </c>
    </row>
    <row r="492" spans="1:17" x14ac:dyDescent="0.25">
      <c r="A492" s="1" t="s">
        <v>105</v>
      </c>
      <c r="B492" s="1">
        <v>12.5</v>
      </c>
      <c r="C492" s="1">
        <v>1.2112008000000005</v>
      </c>
      <c r="D492" s="1">
        <v>12</v>
      </c>
      <c r="H492" s="1" t="s">
        <v>63</v>
      </c>
      <c r="I492" s="1">
        <v>7.7</v>
      </c>
      <c r="J492" s="1">
        <v>4</v>
      </c>
      <c r="K492" s="1">
        <v>2</v>
      </c>
      <c r="L492" s="1">
        <f t="shared" si="48"/>
        <v>0</v>
      </c>
      <c r="M492" s="1">
        <f t="shared" si="44"/>
        <v>0</v>
      </c>
      <c r="N492" s="1">
        <f t="shared" si="49"/>
        <v>1</v>
      </c>
      <c r="O492" s="1">
        <f t="shared" si="45"/>
        <v>0</v>
      </c>
      <c r="P492" s="1">
        <f t="shared" si="46"/>
        <v>1</v>
      </c>
      <c r="Q492" s="1" t="b">
        <f t="shared" si="47"/>
        <v>0</v>
      </c>
    </row>
    <row r="493" spans="1:17" x14ac:dyDescent="0.25">
      <c r="A493" s="1" t="s">
        <v>76</v>
      </c>
      <c r="B493" s="1">
        <v>11.5</v>
      </c>
      <c r="C493" s="1">
        <v>5.7544165999999999</v>
      </c>
      <c r="D493" s="1">
        <v>8</v>
      </c>
      <c r="H493" s="1" t="s">
        <v>67</v>
      </c>
      <c r="I493" s="1">
        <v>5.4</v>
      </c>
      <c r="J493" s="1">
        <v>5</v>
      </c>
      <c r="K493" s="1">
        <v>2</v>
      </c>
      <c r="L493" s="1">
        <f t="shared" si="48"/>
        <v>0</v>
      </c>
      <c r="M493" s="1">
        <f t="shared" si="44"/>
        <v>0</v>
      </c>
      <c r="N493" s="1">
        <f t="shared" si="49"/>
        <v>1</v>
      </c>
      <c r="O493" s="1">
        <f t="shared" si="45"/>
        <v>0</v>
      </c>
      <c r="P493" s="1">
        <f t="shared" si="46"/>
        <v>1</v>
      </c>
      <c r="Q493" s="1" t="b">
        <f t="shared" si="47"/>
        <v>0</v>
      </c>
    </row>
    <row r="494" spans="1:17" x14ac:dyDescent="0.25">
      <c r="A494" s="1" t="s">
        <v>62</v>
      </c>
      <c r="B494" s="1">
        <v>5.9</v>
      </c>
      <c r="C494" s="1">
        <v>2.9717091000000027</v>
      </c>
      <c r="D494" s="1">
        <v>6</v>
      </c>
      <c r="H494" s="1" t="s">
        <v>72</v>
      </c>
      <c r="I494" s="1">
        <v>5.8</v>
      </c>
      <c r="J494" s="1">
        <v>6</v>
      </c>
      <c r="K494" s="1">
        <v>2</v>
      </c>
      <c r="L494" s="1">
        <f t="shared" si="48"/>
        <v>0</v>
      </c>
      <c r="M494" s="1">
        <f t="shared" si="44"/>
        <v>0</v>
      </c>
      <c r="N494" s="1">
        <f t="shared" si="49"/>
        <v>1</v>
      </c>
      <c r="O494" s="1">
        <f t="shared" si="45"/>
        <v>0</v>
      </c>
      <c r="P494" s="1">
        <f t="shared" si="46"/>
        <v>1</v>
      </c>
      <c r="Q494" s="1" t="b">
        <f t="shared" si="47"/>
        <v>0</v>
      </c>
    </row>
    <row r="495" spans="1:17" x14ac:dyDescent="0.25">
      <c r="A495" s="1" t="s">
        <v>74</v>
      </c>
      <c r="B495" s="1">
        <v>5.2</v>
      </c>
      <c r="C495" s="1">
        <v>1.1689471999999999</v>
      </c>
      <c r="D495" s="1">
        <v>6</v>
      </c>
      <c r="H495" s="1" t="s">
        <v>83</v>
      </c>
      <c r="I495" s="1">
        <v>7.7</v>
      </c>
      <c r="J495" s="1">
        <v>6</v>
      </c>
      <c r="K495" s="1">
        <v>2</v>
      </c>
      <c r="L495" s="1">
        <f t="shared" si="48"/>
        <v>0</v>
      </c>
      <c r="M495" s="1">
        <f t="shared" si="44"/>
        <v>0</v>
      </c>
      <c r="N495" s="1">
        <f t="shared" si="49"/>
        <v>1</v>
      </c>
      <c r="O495" s="1">
        <f t="shared" si="45"/>
        <v>0</v>
      </c>
      <c r="P495" s="1">
        <f t="shared" si="46"/>
        <v>1</v>
      </c>
      <c r="Q495" s="1" t="b">
        <f t="shared" si="47"/>
        <v>0</v>
      </c>
    </row>
    <row r="496" spans="1:17" x14ac:dyDescent="0.25">
      <c r="A496" s="1" t="s">
        <v>79</v>
      </c>
      <c r="B496" s="1">
        <v>12.3</v>
      </c>
      <c r="C496" s="1">
        <v>5.1391031000000016</v>
      </c>
      <c r="D496" s="1">
        <v>6</v>
      </c>
      <c r="H496" s="1" t="s">
        <v>107</v>
      </c>
      <c r="I496" s="1">
        <v>6.5</v>
      </c>
      <c r="J496" s="1">
        <v>4</v>
      </c>
      <c r="K496" s="1">
        <v>2</v>
      </c>
      <c r="L496" s="1">
        <f t="shared" si="48"/>
        <v>0</v>
      </c>
      <c r="M496" s="1">
        <f t="shared" si="44"/>
        <v>0</v>
      </c>
      <c r="N496" s="1">
        <f t="shared" si="49"/>
        <v>1</v>
      </c>
      <c r="O496" s="1">
        <f t="shared" si="45"/>
        <v>0</v>
      </c>
      <c r="P496" s="1">
        <f t="shared" si="46"/>
        <v>1</v>
      </c>
      <c r="Q496" s="1" t="b">
        <f t="shared" si="47"/>
        <v>0</v>
      </c>
    </row>
    <row r="497" spans="1:17" x14ac:dyDescent="0.25">
      <c r="A497" s="1" t="s">
        <v>101</v>
      </c>
      <c r="B497" s="1">
        <v>7.9</v>
      </c>
      <c r="C497" s="1">
        <v>5.6242619999999981</v>
      </c>
      <c r="D497" s="1">
        <v>5</v>
      </c>
      <c r="H497" s="1" t="s">
        <v>99</v>
      </c>
      <c r="I497" s="1">
        <v>5.8</v>
      </c>
      <c r="J497" s="1">
        <v>4</v>
      </c>
      <c r="K497" s="1">
        <v>2</v>
      </c>
      <c r="L497" s="1">
        <f t="shared" si="48"/>
        <v>0</v>
      </c>
      <c r="M497" s="1">
        <f t="shared" si="44"/>
        <v>0</v>
      </c>
      <c r="N497" s="1">
        <f t="shared" si="49"/>
        <v>1</v>
      </c>
      <c r="O497" s="1">
        <f t="shared" si="45"/>
        <v>0</v>
      </c>
      <c r="P497" s="1">
        <f t="shared" si="46"/>
        <v>1</v>
      </c>
      <c r="Q497" s="1" t="b">
        <f t="shared" si="47"/>
        <v>0</v>
      </c>
    </row>
    <row r="498" spans="1:17" x14ac:dyDescent="0.25">
      <c r="A498" s="1" t="s">
        <v>66</v>
      </c>
      <c r="B498" s="1">
        <v>6.6</v>
      </c>
      <c r="C498" s="1">
        <v>-1.3355434000000004</v>
      </c>
      <c r="D498" s="1">
        <v>2</v>
      </c>
      <c r="H498" s="1" t="s">
        <v>60</v>
      </c>
      <c r="I498" s="1">
        <v>7.2</v>
      </c>
      <c r="J498" s="1">
        <v>4</v>
      </c>
      <c r="K498" s="1">
        <v>1</v>
      </c>
      <c r="L498" s="1">
        <f t="shared" si="48"/>
        <v>0</v>
      </c>
      <c r="M498" s="1">
        <f t="shared" si="44"/>
        <v>0</v>
      </c>
      <c r="N498" s="1">
        <f t="shared" si="49"/>
        <v>1</v>
      </c>
      <c r="O498" s="1">
        <f t="shared" si="45"/>
        <v>0</v>
      </c>
      <c r="P498" s="1">
        <f t="shared" si="46"/>
        <v>1</v>
      </c>
      <c r="Q498" s="1" t="b">
        <f t="shared" si="47"/>
        <v>0</v>
      </c>
    </row>
    <row r="499" spans="1:17" x14ac:dyDescent="0.25">
      <c r="A499" s="1" t="s">
        <v>73</v>
      </c>
      <c r="B499" s="1">
        <v>6.5</v>
      </c>
      <c r="C499" s="1">
        <v>1.6316586000000015</v>
      </c>
      <c r="D499" s="1">
        <v>2</v>
      </c>
      <c r="H499" s="1" t="s">
        <v>105</v>
      </c>
      <c r="I499" s="1">
        <v>12.5</v>
      </c>
      <c r="J499" s="1">
        <v>4</v>
      </c>
      <c r="K499" s="1">
        <v>1</v>
      </c>
      <c r="L499" s="1">
        <f t="shared" si="48"/>
        <v>0</v>
      </c>
      <c r="M499" s="1">
        <f t="shared" si="44"/>
        <v>0</v>
      </c>
      <c r="N499" s="1">
        <f t="shared" si="49"/>
        <v>1</v>
      </c>
      <c r="O499" s="1">
        <f t="shared" si="45"/>
        <v>0</v>
      </c>
      <c r="P499" s="1">
        <f t="shared" si="46"/>
        <v>1</v>
      </c>
      <c r="Q499" s="1" t="b">
        <f t="shared" si="47"/>
        <v>0</v>
      </c>
    </row>
    <row r="500" spans="1:17" x14ac:dyDescent="0.25">
      <c r="A500" s="1" t="s">
        <v>108</v>
      </c>
      <c r="B500" s="1">
        <v>5.4</v>
      </c>
      <c r="C500" s="1">
        <v>7.0295656000000024</v>
      </c>
      <c r="D500" s="1">
        <v>2</v>
      </c>
      <c r="H500" s="1" t="s">
        <v>80</v>
      </c>
      <c r="I500" s="1">
        <v>5.8</v>
      </c>
      <c r="J500" s="1">
        <v>2</v>
      </c>
      <c r="K500" s="1">
        <v>1</v>
      </c>
      <c r="L500" s="1">
        <f t="shared" si="48"/>
        <v>0</v>
      </c>
      <c r="M500" s="1">
        <f t="shared" si="44"/>
        <v>0</v>
      </c>
      <c r="N500" s="1">
        <f t="shared" si="49"/>
        <v>1</v>
      </c>
      <c r="O500" s="1">
        <f t="shared" si="45"/>
        <v>0</v>
      </c>
      <c r="P500" s="1">
        <f t="shared" si="46"/>
        <v>1</v>
      </c>
      <c r="Q500" s="1" t="b">
        <f t="shared" si="47"/>
        <v>0</v>
      </c>
    </row>
    <row r="501" spans="1:17" x14ac:dyDescent="0.25">
      <c r="A501" s="1" t="s">
        <v>82</v>
      </c>
      <c r="B501" s="1">
        <v>8.5</v>
      </c>
      <c r="C501" s="1">
        <v>2.4600945999999979</v>
      </c>
      <c r="D501" s="1">
        <v>2</v>
      </c>
      <c r="H501" s="1" t="s">
        <v>85</v>
      </c>
      <c r="I501" s="1">
        <v>4.9000000000000004</v>
      </c>
      <c r="J501" s="1">
        <v>4</v>
      </c>
      <c r="K501" s="1">
        <v>1</v>
      </c>
      <c r="L501" s="1">
        <f t="shared" si="48"/>
        <v>0</v>
      </c>
      <c r="M501" s="1">
        <f t="shared" si="44"/>
        <v>0</v>
      </c>
      <c r="N501" s="1">
        <f t="shared" si="49"/>
        <v>1</v>
      </c>
      <c r="O501" s="1">
        <f t="shared" si="45"/>
        <v>0</v>
      </c>
      <c r="P501" s="1">
        <f t="shared" si="46"/>
        <v>1</v>
      </c>
      <c r="Q501" s="1" t="b">
        <f t="shared" si="47"/>
        <v>0</v>
      </c>
    </row>
    <row r="502" spans="1:17" x14ac:dyDescent="0.25">
      <c r="A502" s="1" t="s">
        <v>85</v>
      </c>
      <c r="B502" s="1">
        <v>4.9000000000000004</v>
      </c>
      <c r="C502" s="1">
        <v>4.1216728999999992</v>
      </c>
      <c r="D502" s="1">
        <v>2</v>
      </c>
      <c r="H502" s="1" t="s">
        <v>107</v>
      </c>
      <c r="I502" s="1">
        <v>6.5</v>
      </c>
      <c r="J502" s="1">
        <v>2</v>
      </c>
      <c r="K502" s="1">
        <v>14</v>
      </c>
      <c r="L502" s="1">
        <f t="shared" si="48"/>
        <v>0</v>
      </c>
      <c r="M502" s="1">
        <f t="shared" si="44"/>
        <v>0</v>
      </c>
      <c r="N502" s="1">
        <f t="shared" si="49"/>
        <v>0</v>
      </c>
      <c r="O502" s="1">
        <f t="shared" si="45"/>
        <v>1</v>
      </c>
      <c r="P502" s="1">
        <f t="shared" si="46"/>
        <v>1</v>
      </c>
      <c r="Q502" s="1" t="b">
        <f t="shared" si="47"/>
        <v>0</v>
      </c>
    </row>
    <row r="503" spans="1:17" x14ac:dyDescent="0.25">
      <c r="A503" s="1" t="s">
        <v>93</v>
      </c>
      <c r="B503" s="1">
        <v>8.4</v>
      </c>
      <c r="C503" s="1">
        <v>3.6816788999999988</v>
      </c>
      <c r="D503" s="1">
        <v>2</v>
      </c>
      <c r="H503" s="1" t="s">
        <v>105</v>
      </c>
      <c r="I503" s="1">
        <v>12.5</v>
      </c>
      <c r="J503" s="1">
        <v>1</v>
      </c>
      <c r="K503" s="1">
        <v>12</v>
      </c>
      <c r="L503" s="1">
        <f t="shared" si="48"/>
        <v>0</v>
      </c>
      <c r="M503" s="1">
        <f t="shared" si="44"/>
        <v>0</v>
      </c>
      <c r="N503" s="1">
        <f t="shared" si="49"/>
        <v>0</v>
      </c>
      <c r="O503" s="1">
        <f t="shared" si="45"/>
        <v>1</v>
      </c>
      <c r="P503" s="1">
        <f t="shared" si="46"/>
        <v>1</v>
      </c>
      <c r="Q503" s="1" t="b">
        <f t="shared" si="47"/>
        <v>0</v>
      </c>
    </row>
    <row r="504" spans="1:17" x14ac:dyDescent="0.25">
      <c r="A504" s="1" t="s">
        <v>99</v>
      </c>
      <c r="B504" s="1">
        <v>5.8</v>
      </c>
      <c r="C504" s="1">
        <v>3.6169519999999986</v>
      </c>
      <c r="D504" s="1">
        <v>2</v>
      </c>
      <c r="H504" s="1" t="s">
        <v>76</v>
      </c>
      <c r="I504" s="1">
        <v>11.5</v>
      </c>
      <c r="J504" s="1">
        <v>6</v>
      </c>
      <c r="K504" s="1">
        <v>8</v>
      </c>
      <c r="L504" s="1">
        <f t="shared" si="48"/>
        <v>1</v>
      </c>
      <c r="M504" s="1">
        <f t="shared" si="44"/>
        <v>0</v>
      </c>
      <c r="N504" s="1">
        <f t="shared" si="49"/>
        <v>0</v>
      </c>
      <c r="O504" s="1">
        <f t="shared" si="45"/>
        <v>0</v>
      </c>
      <c r="P504" s="1">
        <f t="shared" si="46"/>
        <v>1</v>
      </c>
      <c r="Q504" s="1" t="b">
        <f t="shared" si="47"/>
        <v>0</v>
      </c>
    </row>
    <row r="505" spans="1:17" x14ac:dyDescent="0.25">
      <c r="A505" s="1" t="s">
        <v>67</v>
      </c>
      <c r="B505" s="1">
        <v>5.4</v>
      </c>
      <c r="C505" s="1">
        <v>3.0873830999999994</v>
      </c>
      <c r="D505" s="1">
        <v>1</v>
      </c>
      <c r="H505" s="1" t="s">
        <v>62</v>
      </c>
      <c r="I505" s="1">
        <v>5.9</v>
      </c>
      <c r="J505" s="1">
        <v>3</v>
      </c>
      <c r="K505" s="1">
        <v>6</v>
      </c>
      <c r="L505" s="1">
        <f t="shared" si="48"/>
        <v>1</v>
      </c>
      <c r="M505" s="1">
        <f t="shared" si="44"/>
        <v>0</v>
      </c>
      <c r="N505" s="1">
        <f t="shared" si="49"/>
        <v>0</v>
      </c>
      <c r="O505" s="1">
        <f t="shared" si="45"/>
        <v>0</v>
      </c>
      <c r="P505" s="1">
        <f t="shared" si="46"/>
        <v>1</v>
      </c>
      <c r="Q505" s="1" t="b">
        <f t="shared" si="47"/>
        <v>0</v>
      </c>
    </row>
    <row r="506" spans="1:17" x14ac:dyDescent="0.25">
      <c r="A506" s="1" t="s">
        <v>84</v>
      </c>
      <c r="B506" s="1">
        <v>6.9</v>
      </c>
      <c r="C506" s="1">
        <v>1.0227307000000001</v>
      </c>
      <c r="D506" s="1">
        <v>1</v>
      </c>
      <c r="H506" s="1" t="s">
        <v>79</v>
      </c>
      <c r="I506" s="1">
        <v>12.3</v>
      </c>
      <c r="J506" s="1">
        <v>5</v>
      </c>
      <c r="K506" s="1">
        <v>6</v>
      </c>
      <c r="L506" s="1">
        <f t="shared" si="48"/>
        <v>1</v>
      </c>
      <c r="M506" s="1">
        <f t="shared" si="44"/>
        <v>0</v>
      </c>
      <c r="N506" s="1">
        <f t="shared" si="49"/>
        <v>0</v>
      </c>
      <c r="O506" s="1">
        <f t="shared" si="45"/>
        <v>0</v>
      </c>
      <c r="P506" s="1">
        <f t="shared" si="46"/>
        <v>1</v>
      </c>
      <c r="Q506" s="1" t="b">
        <f t="shared" si="47"/>
        <v>0</v>
      </c>
    </row>
    <row r="507" spans="1:17" x14ac:dyDescent="0.25">
      <c r="A507" s="1" t="s">
        <v>87</v>
      </c>
      <c r="B507" s="1">
        <v>8.6999999999999993</v>
      </c>
      <c r="C507" s="1">
        <v>3.6223919000000002</v>
      </c>
      <c r="D507" s="1">
        <v>1</v>
      </c>
      <c r="H507" s="1" t="s">
        <v>101</v>
      </c>
      <c r="I507" s="1">
        <v>7.9</v>
      </c>
      <c r="J507" s="1">
        <v>6</v>
      </c>
      <c r="K507" s="1">
        <v>5</v>
      </c>
      <c r="L507" s="1">
        <f t="shared" si="48"/>
        <v>0</v>
      </c>
      <c r="M507" s="1">
        <f t="shared" si="44"/>
        <v>1</v>
      </c>
      <c r="N507" s="1">
        <f t="shared" si="49"/>
        <v>0</v>
      </c>
      <c r="O507" s="1">
        <f t="shared" si="45"/>
        <v>0</v>
      </c>
      <c r="P507" s="1">
        <f t="shared" si="46"/>
        <v>1</v>
      </c>
      <c r="Q507" s="1" t="b">
        <f t="shared" si="47"/>
        <v>0</v>
      </c>
    </row>
    <row r="508" spans="1:17" x14ac:dyDescent="0.25">
      <c r="A508" s="1" t="s">
        <v>95</v>
      </c>
      <c r="B508" s="1">
        <v>5.2</v>
      </c>
      <c r="C508" s="1">
        <v>2.225413000000001</v>
      </c>
      <c r="D508" s="1">
        <v>1</v>
      </c>
      <c r="H508" s="1" t="s">
        <v>66</v>
      </c>
      <c r="I508" s="1">
        <v>6.6</v>
      </c>
      <c r="J508" s="1">
        <v>-1</v>
      </c>
      <c r="K508" s="1">
        <v>2</v>
      </c>
      <c r="L508" s="1">
        <f t="shared" si="48"/>
        <v>0</v>
      </c>
      <c r="M508" s="1">
        <f t="shared" si="44"/>
        <v>0</v>
      </c>
      <c r="N508" s="1">
        <f t="shared" si="49"/>
        <v>1</v>
      </c>
      <c r="O508" s="1">
        <f t="shared" si="45"/>
        <v>0</v>
      </c>
      <c r="P508" s="1">
        <f t="shared" si="46"/>
        <v>1</v>
      </c>
      <c r="Q508" s="1" t="b">
        <f t="shared" si="47"/>
        <v>0</v>
      </c>
    </row>
    <row r="509" spans="1:17" x14ac:dyDescent="0.25">
      <c r="A509" s="1" t="s">
        <v>96</v>
      </c>
      <c r="B509" s="1">
        <v>6.1</v>
      </c>
      <c r="C509" s="1">
        <v>6.356929100000003</v>
      </c>
      <c r="D509" s="1">
        <v>1</v>
      </c>
      <c r="H509" s="1" t="s">
        <v>108</v>
      </c>
      <c r="I509" s="1">
        <v>5.4</v>
      </c>
      <c r="J509" s="1">
        <v>7</v>
      </c>
      <c r="K509" s="1">
        <v>2</v>
      </c>
      <c r="L509" s="1">
        <f t="shared" si="48"/>
        <v>0</v>
      </c>
      <c r="M509" s="1">
        <f t="shared" si="44"/>
        <v>0</v>
      </c>
      <c r="N509" s="1">
        <f t="shared" si="49"/>
        <v>1</v>
      </c>
      <c r="O509" s="1">
        <f t="shared" si="45"/>
        <v>0</v>
      </c>
      <c r="P509" s="1">
        <f t="shared" si="46"/>
        <v>1</v>
      </c>
      <c r="Q509" s="1" t="b">
        <f t="shared" si="47"/>
        <v>0</v>
      </c>
    </row>
    <row r="510" spans="1:17" x14ac:dyDescent="0.25">
      <c r="A510" s="1" t="s">
        <v>83</v>
      </c>
      <c r="B510" s="1">
        <v>7.7</v>
      </c>
      <c r="C510" s="1">
        <v>5.9017233999999981</v>
      </c>
      <c r="D510" s="1">
        <v>8</v>
      </c>
      <c r="H510" s="1" t="s">
        <v>85</v>
      </c>
      <c r="I510" s="1">
        <v>4.9000000000000004</v>
      </c>
      <c r="J510" s="1">
        <v>4</v>
      </c>
      <c r="K510" s="1">
        <v>2</v>
      </c>
      <c r="L510" s="1">
        <f t="shared" si="48"/>
        <v>0</v>
      </c>
      <c r="M510" s="1">
        <f t="shared" si="44"/>
        <v>0</v>
      </c>
      <c r="N510" s="1">
        <f t="shared" si="49"/>
        <v>1</v>
      </c>
      <c r="O510" s="1">
        <f t="shared" si="45"/>
        <v>0</v>
      </c>
      <c r="P510" s="1">
        <f t="shared" si="46"/>
        <v>1</v>
      </c>
      <c r="Q510" s="1" t="b">
        <f t="shared" si="47"/>
        <v>0</v>
      </c>
    </row>
    <row r="511" spans="1:17" x14ac:dyDescent="0.25">
      <c r="A511" s="1" t="s">
        <v>95</v>
      </c>
      <c r="B511" s="1">
        <v>5.2</v>
      </c>
      <c r="C511" s="1">
        <v>2.6926380999999999</v>
      </c>
      <c r="D511" s="1">
        <v>8</v>
      </c>
      <c r="H511" s="1" t="s">
        <v>93</v>
      </c>
      <c r="I511" s="1">
        <v>8.4</v>
      </c>
      <c r="J511" s="1">
        <v>4</v>
      </c>
      <c r="K511" s="1">
        <v>2</v>
      </c>
      <c r="L511" s="1">
        <f t="shared" si="48"/>
        <v>0</v>
      </c>
      <c r="M511" s="1">
        <f t="shared" si="44"/>
        <v>0</v>
      </c>
      <c r="N511" s="1">
        <f t="shared" si="49"/>
        <v>1</v>
      </c>
      <c r="O511" s="1">
        <f t="shared" si="45"/>
        <v>0</v>
      </c>
      <c r="P511" s="1">
        <f t="shared" si="46"/>
        <v>1</v>
      </c>
      <c r="Q511" s="1" t="b">
        <f t="shared" si="47"/>
        <v>0</v>
      </c>
    </row>
    <row r="512" spans="1:17" x14ac:dyDescent="0.25">
      <c r="A512" s="1" t="s">
        <v>107</v>
      </c>
      <c r="B512" s="1">
        <v>6.5</v>
      </c>
      <c r="C512" s="1">
        <v>1.5408395000000006</v>
      </c>
      <c r="D512" s="1">
        <v>6</v>
      </c>
      <c r="H512" s="1" t="s">
        <v>99</v>
      </c>
      <c r="I512" s="1">
        <v>5.8</v>
      </c>
      <c r="J512" s="1">
        <v>4</v>
      </c>
      <c r="K512" s="1">
        <v>2</v>
      </c>
      <c r="L512" s="1">
        <f t="shared" si="48"/>
        <v>0</v>
      </c>
      <c r="M512" s="1">
        <f t="shared" si="44"/>
        <v>0</v>
      </c>
      <c r="N512" s="1">
        <f t="shared" si="49"/>
        <v>1</v>
      </c>
      <c r="O512" s="1">
        <f t="shared" si="45"/>
        <v>0</v>
      </c>
      <c r="P512" s="1">
        <f t="shared" si="46"/>
        <v>1</v>
      </c>
      <c r="Q512" s="1" t="b">
        <f t="shared" si="47"/>
        <v>0</v>
      </c>
    </row>
    <row r="513" spans="1:17" x14ac:dyDescent="0.25">
      <c r="A513" s="1" t="s">
        <v>73</v>
      </c>
      <c r="B513" s="1">
        <v>6.5</v>
      </c>
      <c r="C513" s="1">
        <v>3.435047100000002</v>
      </c>
      <c r="D513" s="1">
        <v>5</v>
      </c>
      <c r="H513" s="1" t="s">
        <v>67</v>
      </c>
      <c r="I513" s="1">
        <v>5.4</v>
      </c>
      <c r="J513" s="1">
        <v>3</v>
      </c>
      <c r="K513" s="1">
        <v>1</v>
      </c>
      <c r="L513" s="1">
        <f t="shared" si="48"/>
        <v>0</v>
      </c>
      <c r="M513" s="1">
        <f t="shared" si="44"/>
        <v>0</v>
      </c>
      <c r="N513" s="1">
        <f t="shared" si="49"/>
        <v>1</v>
      </c>
      <c r="O513" s="1">
        <f t="shared" si="45"/>
        <v>0</v>
      </c>
      <c r="P513" s="1">
        <f t="shared" si="46"/>
        <v>1</v>
      </c>
      <c r="Q513" s="1" t="b">
        <f t="shared" si="47"/>
        <v>0</v>
      </c>
    </row>
    <row r="514" spans="1:17" x14ac:dyDescent="0.25">
      <c r="A514" s="1" t="s">
        <v>99</v>
      </c>
      <c r="B514" s="1">
        <v>5.8</v>
      </c>
      <c r="C514" s="1">
        <v>3.2348599000000009</v>
      </c>
      <c r="D514" s="1">
        <v>5</v>
      </c>
      <c r="H514" s="1" t="s">
        <v>87</v>
      </c>
      <c r="I514" s="1">
        <v>8.6999999999999993</v>
      </c>
      <c r="J514" s="1">
        <v>4</v>
      </c>
      <c r="K514" s="1">
        <v>1</v>
      </c>
      <c r="L514" s="1">
        <f t="shared" si="48"/>
        <v>0</v>
      </c>
      <c r="M514" s="1">
        <f t="shared" ref="M514:M567" si="50">IF(AND((K514&lt;J514),(K514&gt;2),(J514&lt;10)),1,0)</f>
        <v>0</v>
      </c>
      <c r="N514" s="1">
        <f t="shared" si="49"/>
        <v>1</v>
      </c>
      <c r="O514" s="1">
        <f t="shared" ref="O514:O567" si="51">IF(K514&gt;=10,1,0)</f>
        <v>0</v>
      </c>
      <c r="P514" s="1">
        <f t="shared" ref="P514:P577" si="52">SUM(L514:O514)</f>
        <v>1</v>
      </c>
      <c r="Q514" s="1" t="b">
        <f t="shared" ref="Q514:Q567" si="53">EXACT(J514,K514)</f>
        <v>0</v>
      </c>
    </row>
    <row r="515" spans="1:17" x14ac:dyDescent="0.25">
      <c r="A515" s="1" t="s">
        <v>102</v>
      </c>
      <c r="B515" s="1">
        <v>6.8</v>
      </c>
      <c r="C515" s="1">
        <v>3.1585320999999986</v>
      </c>
      <c r="D515" s="1">
        <v>5</v>
      </c>
      <c r="H515" s="1" t="s">
        <v>95</v>
      </c>
      <c r="I515" s="1">
        <v>5.2</v>
      </c>
      <c r="J515" s="1">
        <v>2</v>
      </c>
      <c r="K515" s="1">
        <v>1</v>
      </c>
      <c r="L515" s="1">
        <f t="shared" si="48"/>
        <v>0</v>
      </c>
      <c r="M515" s="1">
        <f t="shared" si="50"/>
        <v>0</v>
      </c>
      <c r="N515" s="1">
        <f t="shared" si="49"/>
        <v>1</v>
      </c>
      <c r="O515" s="1">
        <f t="shared" si="51"/>
        <v>0</v>
      </c>
      <c r="P515" s="1">
        <f t="shared" si="52"/>
        <v>1</v>
      </c>
      <c r="Q515" s="1" t="b">
        <f t="shared" si="53"/>
        <v>0</v>
      </c>
    </row>
    <row r="516" spans="1:17" x14ac:dyDescent="0.25">
      <c r="A516" s="1" t="s">
        <v>101</v>
      </c>
      <c r="B516" s="1">
        <v>7.9</v>
      </c>
      <c r="C516" s="1">
        <v>4.1526866999999985</v>
      </c>
      <c r="D516" s="1">
        <v>4.5</v>
      </c>
      <c r="H516" s="1" t="s">
        <v>96</v>
      </c>
      <c r="I516" s="1">
        <v>6.1</v>
      </c>
      <c r="J516" s="1">
        <v>6</v>
      </c>
      <c r="K516" s="1">
        <v>1</v>
      </c>
      <c r="L516" s="1">
        <f t="shared" si="48"/>
        <v>0</v>
      </c>
      <c r="M516" s="1">
        <f t="shared" si="50"/>
        <v>0</v>
      </c>
      <c r="N516" s="1">
        <f t="shared" si="49"/>
        <v>1</v>
      </c>
      <c r="O516" s="1">
        <f t="shared" si="51"/>
        <v>0</v>
      </c>
      <c r="P516" s="1">
        <f t="shared" si="52"/>
        <v>1</v>
      </c>
      <c r="Q516" s="1" t="b">
        <f t="shared" si="53"/>
        <v>0</v>
      </c>
    </row>
    <row r="517" spans="1:17" x14ac:dyDescent="0.25">
      <c r="A517" s="1" t="s">
        <v>113</v>
      </c>
      <c r="B517" s="1">
        <v>4.5999999999999996</v>
      </c>
      <c r="C517" s="1">
        <v>1.1411900999999982</v>
      </c>
      <c r="D517" s="1">
        <v>4</v>
      </c>
      <c r="H517" s="1" t="s">
        <v>83</v>
      </c>
      <c r="I517" s="1">
        <v>7.7</v>
      </c>
      <c r="J517" s="1">
        <v>6</v>
      </c>
      <c r="K517" s="1">
        <v>8</v>
      </c>
      <c r="L517" s="1">
        <f t="shared" si="48"/>
        <v>1</v>
      </c>
      <c r="M517" s="1">
        <f t="shared" si="50"/>
        <v>0</v>
      </c>
      <c r="N517" s="1">
        <f t="shared" si="49"/>
        <v>0</v>
      </c>
      <c r="O517" s="1">
        <f t="shared" si="51"/>
        <v>0</v>
      </c>
      <c r="P517" s="1">
        <f t="shared" si="52"/>
        <v>1</v>
      </c>
      <c r="Q517" s="1" t="b">
        <f t="shared" si="53"/>
        <v>0</v>
      </c>
    </row>
    <row r="518" spans="1:17" x14ac:dyDescent="0.25">
      <c r="A518" s="1" t="s">
        <v>59</v>
      </c>
      <c r="B518" s="1">
        <v>6.7</v>
      </c>
      <c r="C518" s="1">
        <v>3.4020208999999992</v>
      </c>
      <c r="D518" s="1">
        <v>2</v>
      </c>
      <c r="H518" s="1" t="s">
        <v>95</v>
      </c>
      <c r="I518" s="1">
        <v>5.2</v>
      </c>
      <c r="J518" s="1">
        <v>3</v>
      </c>
      <c r="K518" s="1">
        <v>8</v>
      </c>
      <c r="L518" s="1">
        <f t="shared" si="48"/>
        <v>1</v>
      </c>
      <c r="M518" s="1">
        <f t="shared" si="50"/>
        <v>0</v>
      </c>
      <c r="N518" s="1">
        <f t="shared" si="49"/>
        <v>0</v>
      </c>
      <c r="O518" s="1">
        <f t="shared" si="51"/>
        <v>0</v>
      </c>
      <c r="P518" s="1">
        <f t="shared" si="52"/>
        <v>1</v>
      </c>
      <c r="Q518" s="1" t="b">
        <f t="shared" si="53"/>
        <v>0</v>
      </c>
    </row>
    <row r="519" spans="1:17" x14ac:dyDescent="0.25">
      <c r="A519" s="1" t="s">
        <v>105</v>
      </c>
      <c r="B519" s="1">
        <v>12.5</v>
      </c>
      <c r="C519" s="1">
        <v>2.3026616999999985</v>
      </c>
      <c r="D519" s="1">
        <v>2</v>
      </c>
      <c r="H519" s="1" t="s">
        <v>107</v>
      </c>
      <c r="I519" s="1">
        <v>6.5</v>
      </c>
      <c r="J519" s="1">
        <v>2</v>
      </c>
      <c r="K519" s="1">
        <v>6</v>
      </c>
      <c r="L519" s="1">
        <f t="shared" si="48"/>
        <v>1</v>
      </c>
      <c r="M519" s="1">
        <f t="shared" si="50"/>
        <v>0</v>
      </c>
      <c r="N519" s="1">
        <f t="shared" si="49"/>
        <v>0</v>
      </c>
      <c r="O519" s="1">
        <f t="shared" si="51"/>
        <v>0</v>
      </c>
      <c r="P519" s="1">
        <f t="shared" si="52"/>
        <v>1</v>
      </c>
      <c r="Q519" s="1" t="b">
        <f t="shared" si="53"/>
        <v>0</v>
      </c>
    </row>
    <row r="520" spans="1:17" x14ac:dyDescent="0.25">
      <c r="A520" s="1" t="s">
        <v>72</v>
      </c>
      <c r="B520" s="1">
        <v>5.8</v>
      </c>
      <c r="C520" s="1">
        <v>1.9409201999999999</v>
      </c>
      <c r="D520" s="1">
        <v>2</v>
      </c>
      <c r="H520" s="1" t="s">
        <v>73</v>
      </c>
      <c r="I520" s="1">
        <v>6.5</v>
      </c>
      <c r="J520" s="1">
        <v>3</v>
      </c>
      <c r="K520" s="1">
        <v>5</v>
      </c>
      <c r="L520" s="1">
        <f t="shared" si="48"/>
        <v>1</v>
      </c>
      <c r="M520" s="1">
        <f t="shared" si="50"/>
        <v>0</v>
      </c>
      <c r="N520" s="1">
        <f t="shared" si="49"/>
        <v>0</v>
      </c>
      <c r="O520" s="1">
        <f t="shared" si="51"/>
        <v>0</v>
      </c>
      <c r="P520" s="1">
        <f t="shared" si="52"/>
        <v>1</v>
      </c>
      <c r="Q520" s="1" t="b">
        <f t="shared" si="53"/>
        <v>0</v>
      </c>
    </row>
    <row r="521" spans="1:17" x14ac:dyDescent="0.25">
      <c r="A521" s="1" t="s">
        <v>77</v>
      </c>
      <c r="B521" s="1">
        <v>8.4</v>
      </c>
      <c r="C521" s="1">
        <v>4.6969756999999994</v>
      </c>
      <c r="D521" s="1">
        <v>2</v>
      </c>
      <c r="H521" s="1" t="s">
        <v>99</v>
      </c>
      <c r="I521" s="1">
        <v>5.8</v>
      </c>
      <c r="J521" s="1">
        <v>3</v>
      </c>
      <c r="K521" s="1">
        <v>5</v>
      </c>
      <c r="L521" s="1">
        <f t="shared" si="48"/>
        <v>1</v>
      </c>
      <c r="M521" s="1">
        <f t="shared" si="50"/>
        <v>0</v>
      </c>
      <c r="N521" s="1">
        <f t="shared" si="49"/>
        <v>0</v>
      </c>
      <c r="O521" s="1">
        <f t="shared" si="51"/>
        <v>0</v>
      </c>
      <c r="P521" s="1">
        <f t="shared" si="52"/>
        <v>1</v>
      </c>
      <c r="Q521" s="1" t="b">
        <f t="shared" si="53"/>
        <v>0</v>
      </c>
    </row>
    <row r="522" spans="1:17" x14ac:dyDescent="0.25">
      <c r="A522" s="1" t="s">
        <v>78</v>
      </c>
      <c r="B522" s="1">
        <v>5.9</v>
      </c>
      <c r="C522" s="1">
        <v>1.454744199999999</v>
      </c>
      <c r="D522" s="1">
        <v>2</v>
      </c>
      <c r="H522" s="1" t="s">
        <v>102</v>
      </c>
      <c r="I522" s="1">
        <v>6.8</v>
      </c>
      <c r="J522" s="1">
        <v>3</v>
      </c>
      <c r="K522" s="1">
        <v>5</v>
      </c>
      <c r="L522" s="1">
        <f t="shared" si="48"/>
        <v>1</v>
      </c>
      <c r="M522" s="1">
        <f t="shared" si="50"/>
        <v>0</v>
      </c>
      <c r="N522" s="1">
        <f t="shared" si="49"/>
        <v>0</v>
      </c>
      <c r="O522" s="1">
        <f t="shared" si="51"/>
        <v>0</v>
      </c>
      <c r="P522" s="1">
        <f t="shared" si="52"/>
        <v>1</v>
      </c>
      <c r="Q522" s="1" t="b">
        <f t="shared" si="53"/>
        <v>0</v>
      </c>
    </row>
    <row r="523" spans="1:17" x14ac:dyDescent="0.25">
      <c r="A523" s="1" t="s">
        <v>79</v>
      </c>
      <c r="B523" s="1">
        <v>12.3</v>
      </c>
      <c r="C523" s="1">
        <v>5.7256177000000008</v>
      </c>
      <c r="D523" s="1">
        <v>2</v>
      </c>
      <c r="H523" s="1" t="s">
        <v>101</v>
      </c>
      <c r="I523" s="1">
        <v>7.9</v>
      </c>
      <c r="J523" s="1">
        <v>4</v>
      </c>
      <c r="K523" s="1">
        <v>4.5</v>
      </c>
      <c r="L523" s="1">
        <f t="shared" si="48"/>
        <v>1</v>
      </c>
      <c r="M523" s="1">
        <f t="shared" si="50"/>
        <v>0</v>
      </c>
      <c r="N523" s="1">
        <f t="shared" si="49"/>
        <v>0</v>
      </c>
      <c r="O523" s="1">
        <f t="shared" si="51"/>
        <v>0</v>
      </c>
      <c r="P523" s="1">
        <f t="shared" si="52"/>
        <v>1</v>
      </c>
      <c r="Q523" s="1" t="b">
        <f t="shared" si="53"/>
        <v>0</v>
      </c>
    </row>
    <row r="524" spans="1:17" x14ac:dyDescent="0.25">
      <c r="A524" s="1" t="s">
        <v>81</v>
      </c>
      <c r="B524" s="1">
        <v>7.4</v>
      </c>
      <c r="C524" s="1">
        <v>3.9314033000000013</v>
      </c>
      <c r="D524" s="1">
        <v>2</v>
      </c>
      <c r="H524" s="1" t="s">
        <v>59</v>
      </c>
      <c r="I524" s="1">
        <v>6.7</v>
      </c>
      <c r="J524" s="1">
        <v>3</v>
      </c>
      <c r="K524" s="1">
        <v>2</v>
      </c>
      <c r="L524" s="1">
        <f t="shared" si="48"/>
        <v>0</v>
      </c>
      <c r="M524" s="1">
        <f t="shared" si="50"/>
        <v>0</v>
      </c>
      <c r="N524" s="1">
        <f t="shared" si="49"/>
        <v>1</v>
      </c>
      <c r="O524" s="1">
        <f t="shared" si="51"/>
        <v>0</v>
      </c>
      <c r="P524" s="1">
        <f t="shared" si="52"/>
        <v>1</v>
      </c>
      <c r="Q524" s="1" t="b">
        <f t="shared" si="53"/>
        <v>0</v>
      </c>
    </row>
    <row r="525" spans="1:17" x14ac:dyDescent="0.25">
      <c r="A525" s="1" t="s">
        <v>82</v>
      </c>
      <c r="B525" s="1">
        <v>8.5</v>
      </c>
      <c r="C525" s="1">
        <v>4.4072052000000008</v>
      </c>
      <c r="D525" s="1">
        <v>2</v>
      </c>
      <c r="H525" s="1" t="s">
        <v>77</v>
      </c>
      <c r="I525" s="1">
        <v>8.4</v>
      </c>
      <c r="J525" s="1">
        <v>5</v>
      </c>
      <c r="K525" s="1">
        <v>2</v>
      </c>
      <c r="L525" s="1">
        <f t="shared" si="48"/>
        <v>0</v>
      </c>
      <c r="M525" s="1">
        <f t="shared" si="50"/>
        <v>0</v>
      </c>
      <c r="N525" s="1">
        <f t="shared" si="49"/>
        <v>1</v>
      </c>
      <c r="O525" s="1">
        <f t="shared" si="51"/>
        <v>0</v>
      </c>
      <c r="P525" s="1">
        <f t="shared" si="52"/>
        <v>1</v>
      </c>
      <c r="Q525" s="1" t="b">
        <f t="shared" si="53"/>
        <v>0</v>
      </c>
    </row>
    <row r="526" spans="1:17" x14ac:dyDescent="0.25">
      <c r="A526" s="1" t="s">
        <v>85</v>
      </c>
      <c r="B526" s="1">
        <v>4.9000000000000004</v>
      </c>
      <c r="C526" s="1">
        <v>5.3609937999999984</v>
      </c>
      <c r="D526" s="1">
        <v>2</v>
      </c>
      <c r="H526" s="1" t="s">
        <v>78</v>
      </c>
      <c r="I526" s="1">
        <v>5.9</v>
      </c>
      <c r="J526" s="1">
        <v>1</v>
      </c>
      <c r="K526" s="1">
        <v>2</v>
      </c>
      <c r="L526" s="1">
        <f t="shared" si="48"/>
        <v>0</v>
      </c>
      <c r="M526" s="1">
        <f t="shared" si="50"/>
        <v>0</v>
      </c>
      <c r="N526" s="1">
        <f t="shared" si="49"/>
        <v>1</v>
      </c>
      <c r="O526" s="1">
        <f t="shared" si="51"/>
        <v>0</v>
      </c>
      <c r="P526" s="1">
        <f t="shared" si="52"/>
        <v>1</v>
      </c>
      <c r="Q526" s="1" t="b">
        <f t="shared" si="53"/>
        <v>0</v>
      </c>
    </row>
    <row r="527" spans="1:17" x14ac:dyDescent="0.25">
      <c r="A527" s="1" t="s">
        <v>93</v>
      </c>
      <c r="B527" s="1">
        <v>8.4</v>
      </c>
      <c r="C527" s="1">
        <v>4.1658717999999997</v>
      </c>
      <c r="D527" s="1">
        <v>2</v>
      </c>
      <c r="H527" s="1" t="s">
        <v>79</v>
      </c>
      <c r="I527" s="1">
        <v>12.3</v>
      </c>
      <c r="J527" s="1">
        <v>6</v>
      </c>
      <c r="K527" s="1">
        <v>2</v>
      </c>
      <c r="L527" s="1">
        <f t="shared" si="48"/>
        <v>0</v>
      </c>
      <c r="M527" s="1">
        <f t="shared" si="50"/>
        <v>0</v>
      </c>
      <c r="N527" s="1">
        <f t="shared" si="49"/>
        <v>1</v>
      </c>
      <c r="O527" s="1">
        <f t="shared" si="51"/>
        <v>0</v>
      </c>
      <c r="P527" s="1">
        <f t="shared" si="52"/>
        <v>1</v>
      </c>
      <c r="Q527" s="1" t="b">
        <f t="shared" si="53"/>
        <v>0</v>
      </c>
    </row>
    <row r="528" spans="1:17" x14ac:dyDescent="0.25">
      <c r="A528" s="1" t="s">
        <v>96</v>
      </c>
      <c r="B528" s="1">
        <v>6.1</v>
      </c>
      <c r="C528" s="1">
        <v>4.6682827000000007</v>
      </c>
      <c r="D528" s="1">
        <v>2</v>
      </c>
      <c r="H528" s="1" t="s">
        <v>81</v>
      </c>
      <c r="I528" s="1">
        <v>7.4</v>
      </c>
      <c r="J528" s="1">
        <v>4</v>
      </c>
      <c r="K528" s="1">
        <v>2</v>
      </c>
      <c r="L528" s="1">
        <f t="shared" si="48"/>
        <v>0</v>
      </c>
      <c r="M528" s="1">
        <f t="shared" si="50"/>
        <v>0</v>
      </c>
      <c r="N528" s="1">
        <f t="shared" si="49"/>
        <v>1</v>
      </c>
      <c r="O528" s="1">
        <f t="shared" si="51"/>
        <v>0</v>
      </c>
      <c r="P528" s="1">
        <f t="shared" si="52"/>
        <v>1</v>
      </c>
      <c r="Q528" s="1" t="b">
        <f t="shared" si="53"/>
        <v>0</v>
      </c>
    </row>
    <row r="529" spans="1:17" x14ac:dyDescent="0.25">
      <c r="A529" s="1" t="s">
        <v>64</v>
      </c>
      <c r="B529" s="1">
        <v>5.2</v>
      </c>
      <c r="C529" s="1">
        <v>4.8450111000000016</v>
      </c>
      <c r="D529" s="1">
        <v>1</v>
      </c>
      <c r="H529" s="1" t="s">
        <v>82</v>
      </c>
      <c r="I529" s="1">
        <v>8.5</v>
      </c>
      <c r="J529" s="1">
        <v>4</v>
      </c>
      <c r="K529" s="1">
        <v>2</v>
      </c>
      <c r="L529" s="1">
        <f t="shared" si="48"/>
        <v>0</v>
      </c>
      <c r="M529" s="1">
        <f t="shared" si="50"/>
        <v>0</v>
      </c>
      <c r="N529" s="1">
        <f t="shared" si="49"/>
        <v>1</v>
      </c>
      <c r="O529" s="1">
        <f t="shared" si="51"/>
        <v>0</v>
      </c>
      <c r="P529" s="1">
        <f t="shared" si="52"/>
        <v>1</v>
      </c>
      <c r="Q529" s="1" t="b">
        <f t="shared" si="53"/>
        <v>0</v>
      </c>
    </row>
    <row r="530" spans="1:17" x14ac:dyDescent="0.25">
      <c r="A530" s="1" t="s">
        <v>66</v>
      </c>
      <c r="B530" s="1">
        <v>6.6</v>
      </c>
      <c r="C530" s="1">
        <v>1.4056754000000002</v>
      </c>
      <c r="D530" s="1">
        <v>1</v>
      </c>
      <c r="H530" s="1" t="s">
        <v>85</v>
      </c>
      <c r="I530" s="1">
        <v>4.9000000000000004</v>
      </c>
      <c r="J530" s="1">
        <v>5</v>
      </c>
      <c r="K530" s="1">
        <v>2</v>
      </c>
      <c r="L530" s="1">
        <f t="shared" si="48"/>
        <v>0</v>
      </c>
      <c r="M530" s="1">
        <f t="shared" si="50"/>
        <v>0</v>
      </c>
      <c r="N530" s="1">
        <f t="shared" si="49"/>
        <v>1</v>
      </c>
      <c r="O530" s="1">
        <f t="shared" si="51"/>
        <v>0</v>
      </c>
      <c r="P530" s="1">
        <f t="shared" si="52"/>
        <v>1</v>
      </c>
      <c r="Q530" s="1" t="b">
        <f t="shared" si="53"/>
        <v>0</v>
      </c>
    </row>
    <row r="531" spans="1:17" x14ac:dyDescent="0.25">
      <c r="A531" s="1" t="s">
        <v>74</v>
      </c>
      <c r="B531" s="1">
        <v>5.2</v>
      </c>
      <c r="C531" s="1">
        <v>3.6255067999999988</v>
      </c>
      <c r="D531" s="1">
        <v>1</v>
      </c>
      <c r="H531" s="1" t="s">
        <v>93</v>
      </c>
      <c r="I531" s="1">
        <v>8.4</v>
      </c>
      <c r="J531" s="1">
        <v>4</v>
      </c>
      <c r="K531" s="1">
        <v>2</v>
      </c>
      <c r="L531" s="1">
        <f t="shared" si="48"/>
        <v>0</v>
      </c>
      <c r="M531" s="1">
        <f t="shared" si="50"/>
        <v>0</v>
      </c>
      <c r="N531" s="1">
        <f t="shared" si="49"/>
        <v>1</v>
      </c>
      <c r="O531" s="1">
        <f t="shared" si="51"/>
        <v>0</v>
      </c>
      <c r="P531" s="1">
        <f t="shared" si="52"/>
        <v>1</v>
      </c>
      <c r="Q531" s="1" t="b">
        <f t="shared" si="53"/>
        <v>0</v>
      </c>
    </row>
    <row r="532" spans="1:17" x14ac:dyDescent="0.25">
      <c r="A532" s="1" t="s">
        <v>109</v>
      </c>
      <c r="B532" s="1">
        <v>5.4</v>
      </c>
      <c r="C532" s="1">
        <v>5.1897581999999947</v>
      </c>
      <c r="D532" s="1">
        <v>1</v>
      </c>
      <c r="H532" s="1" t="s">
        <v>96</v>
      </c>
      <c r="I532" s="1">
        <v>6.1</v>
      </c>
      <c r="J532" s="1">
        <v>5</v>
      </c>
      <c r="K532" s="1">
        <v>2</v>
      </c>
      <c r="L532" s="1">
        <f t="shared" si="48"/>
        <v>0</v>
      </c>
      <c r="M532" s="1">
        <f t="shared" si="50"/>
        <v>0</v>
      </c>
      <c r="N532" s="1">
        <f t="shared" si="49"/>
        <v>1</v>
      </c>
      <c r="O532" s="1">
        <f t="shared" si="51"/>
        <v>0</v>
      </c>
      <c r="P532" s="1">
        <f t="shared" si="52"/>
        <v>1</v>
      </c>
      <c r="Q532" s="1" t="b">
        <f t="shared" si="53"/>
        <v>0</v>
      </c>
    </row>
    <row r="533" spans="1:17" x14ac:dyDescent="0.25">
      <c r="A533" s="1" t="s">
        <v>89</v>
      </c>
      <c r="B533" s="1">
        <v>6.2</v>
      </c>
      <c r="C533" s="1">
        <v>3.9382181999999983</v>
      </c>
      <c r="D533" s="1">
        <v>1</v>
      </c>
      <c r="H533" s="1" t="s">
        <v>64</v>
      </c>
      <c r="I533" s="1">
        <v>5.2</v>
      </c>
      <c r="J533" s="1">
        <v>5</v>
      </c>
      <c r="K533" s="1">
        <v>1</v>
      </c>
      <c r="L533" s="1">
        <f t="shared" si="48"/>
        <v>0</v>
      </c>
      <c r="M533" s="1">
        <f t="shared" si="50"/>
        <v>0</v>
      </c>
      <c r="N533" s="1">
        <f t="shared" si="49"/>
        <v>1</v>
      </c>
      <c r="O533" s="1">
        <f t="shared" si="51"/>
        <v>0</v>
      </c>
      <c r="P533" s="1">
        <f t="shared" si="52"/>
        <v>1</v>
      </c>
      <c r="Q533" s="1" t="b">
        <f t="shared" si="53"/>
        <v>0</v>
      </c>
    </row>
    <row r="534" spans="1:17" x14ac:dyDescent="0.25">
      <c r="A534" s="1" t="s">
        <v>91</v>
      </c>
      <c r="B534" s="1">
        <v>5</v>
      </c>
      <c r="C534" s="1">
        <v>3.9186421999999999</v>
      </c>
      <c r="D534" s="1">
        <v>1</v>
      </c>
      <c r="H534" s="1" t="s">
        <v>74</v>
      </c>
      <c r="I534" s="1">
        <v>5.2</v>
      </c>
      <c r="J534" s="1">
        <v>4</v>
      </c>
      <c r="K534" s="1">
        <v>1</v>
      </c>
      <c r="L534" s="1">
        <f t="shared" si="48"/>
        <v>0</v>
      </c>
      <c r="M534" s="1">
        <f t="shared" si="50"/>
        <v>0</v>
      </c>
      <c r="N534" s="1">
        <f t="shared" si="49"/>
        <v>1</v>
      </c>
      <c r="O534" s="1">
        <f t="shared" si="51"/>
        <v>0</v>
      </c>
      <c r="P534" s="1">
        <f t="shared" si="52"/>
        <v>1</v>
      </c>
      <c r="Q534" s="1" t="b">
        <f t="shared" si="53"/>
        <v>0</v>
      </c>
    </row>
    <row r="535" spans="1:17" x14ac:dyDescent="0.25">
      <c r="A535" s="1" t="s">
        <v>103</v>
      </c>
      <c r="B535" s="1">
        <v>5.7</v>
      </c>
      <c r="C535" s="1">
        <v>1.4846353999999993</v>
      </c>
      <c r="D535" s="1">
        <v>1</v>
      </c>
      <c r="H535" s="1" t="s">
        <v>109</v>
      </c>
      <c r="I535" s="1">
        <v>5.4</v>
      </c>
      <c r="J535" s="1">
        <v>5</v>
      </c>
      <c r="K535" s="1">
        <v>1</v>
      </c>
      <c r="L535" s="1">
        <f t="shared" ref="L535:L598" si="54">IF(AND((10&gt;K535),(K535&gt;=J535),(J535&gt;=2)),1,0)</f>
        <v>0</v>
      </c>
      <c r="M535" s="1">
        <f t="shared" si="50"/>
        <v>0</v>
      </c>
      <c r="N535" s="1">
        <f t="shared" si="49"/>
        <v>1</v>
      </c>
      <c r="O535" s="1">
        <f t="shared" si="51"/>
        <v>0</v>
      </c>
      <c r="P535" s="1">
        <f t="shared" si="52"/>
        <v>1</v>
      </c>
      <c r="Q535" s="1" t="b">
        <f t="shared" si="53"/>
        <v>0</v>
      </c>
    </row>
    <row r="536" spans="1:17" x14ac:dyDescent="0.25">
      <c r="A536" s="1" t="s">
        <v>79</v>
      </c>
      <c r="B536" s="1">
        <v>12.3</v>
      </c>
      <c r="C536" s="1">
        <v>8.2987684999999978</v>
      </c>
      <c r="D536" s="1">
        <v>11</v>
      </c>
      <c r="H536" s="1" t="s">
        <v>89</v>
      </c>
      <c r="I536" s="1">
        <v>6.2</v>
      </c>
      <c r="J536" s="1">
        <v>4</v>
      </c>
      <c r="K536" s="1">
        <v>1</v>
      </c>
      <c r="L536" s="1">
        <f t="shared" si="54"/>
        <v>0</v>
      </c>
      <c r="M536" s="1">
        <f t="shared" si="50"/>
        <v>0</v>
      </c>
      <c r="N536" s="1">
        <f t="shared" ref="N536:N567" si="55">IF(K536&lt;=2,1,0)</f>
        <v>1</v>
      </c>
      <c r="O536" s="1">
        <f t="shared" si="51"/>
        <v>0</v>
      </c>
      <c r="P536" s="1">
        <f t="shared" si="52"/>
        <v>1</v>
      </c>
      <c r="Q536" s="1" t="b">
        <f t="shared" si="53"/>
        <v>0</v>
      </c>
    </row>
    <row r="537" spans="1:17" x14ac:dyDescent="0.25">
      <c r="A537" s="1" t="s">
        <v>68</v>
      </c>
      <c r="B537" s="1">
        <v>6.7</v>
      </c>
      <c r="C537" s="1">
        <v>3.7780996000000022</v>
      </c>
      <c r="D537" s="1">
        <v>9</v>
      </c>
      <c r="H537" s="1" t="s">
        <v>91</v>
      </c>
      <c r="I537" s="1">
        <v>5</v>
      </c>
      <c r="J537" s="1">
        <v>4</v>
      </c>
      <c r="K537" s="1">
        <v>1</v>
      </c>
      <c r="L537" s="1">
        <f t="shared" si="54"/>
        <v>0</v>
      </c>
      <c r="M537" s="1">
        <f t="shared" si="50"/>
        <v>0</v>
      </c>
      <c r="N537" s="1">
        <f t="shared" si="55"/>
        <v>1</v>
      </c>
      <c r="O537" s="1">
        <f t="shared" si="51"/>
        <v>0</v>
      </c>
      <c r="P537" s="1">
        <f t="shared" si="52"/>
        <v>1</v>
      </c>
      <c r="Q537" s="1" t="b">
        <f t="shared" si="53"/>
        <v>0</v>
      </c>
    </row>
    <row r="538" spans="1:17" x14ac:dyDescent="0.25">
      <c r="A538" s="1" t="s">
        <v>85</v>
      </c>
      <c r="B538" s="1">
        <v>4.9000000000000004</v>
      </c>
      <c r="C538" s="1">
        <v>5.4918630999999998</v>
      </c>
      <c r="D538" s="1">
        <v>9</v>
      </c>
      <c r="H538" s="1" t="s">
        <v>79</v>
      </c>
      <c r="I538" s="1">
        <v>12.3</v>
      </c>
      <c r="J538" s="1">
        <v>8</v>
      </c>
      <c r="K538" s="1">
        <v>11</v>
      </c>
      <c r="L538" s="1">
        <f t="shared" si="54"/>
        <v>0</v>
      </c>
      <c r="M538" s="1">
        <f t="shared" si="50"/>
        <v>0</v>
      </c>
      <c r="N538" s="1">
        <f t="shared" si="55"/>
        <v>0</v>
      </c>
      <c r="O538" s="1">
        <f t="shared" si="51"/>
        <v>1</v>
      </c>
      <c r="P538" s="1">
        <f t="shared" si="52"/>
        <v>1</v>
      </c>
      <c r="Q538" s="1" t="b">
        <f t="shared" si="53"/>
        <v>0</v>
      </c>
    </row>
    <row r="539" spans="1:17" x14ac:dyDescent="0.25">
      <c r="A539" s="1" t="s">
        <v>109</v>
      </c>
      <c r="B539" s="1">
        <v>5.4</v>
      </c>
      <c r="C539" s="1">
        <v>4.3633396000000024</v>
      </c>
      <c r="D539" s="1">
        <v>8</v>
      </c>
      <c r="H539" s="1" t="s">
        <v>68</v>
      </c>
      <c r="I539" s="1">
        <v>6.7</v>
      </c>
      <c r="J539" s="1">
        <v>4</v>
      </c>
      <c r="K539" s="1">
        <v>9</v>
      </c>
      <c r="L539" s="1">
        <f t="shared" si="54"/>
        <v>1</v>
      </c>
      <c r="M539" s="1">
        <f t="shared" si="50"/>
        <v>0</v>
      </c>
      <c r="N539" s="1">
        <f t="shared" si="55"/>
        <v>0</v>
      </c>
      <c r="O539" s="1">
        <f t="shared" si="51"/>
        <v>0</v>
      </c>
      <c r="P539" s="1">
        <f t="shared" si="52"/>
        <v>1</v>
      </c>
      <c r="Q539" s="1" t="b">
        <f t="shared" si="53"/>
        <v>0</v>
      </c>
    </row>
    <row r="540" spans="1:17" x14ac:dyDescent="0.25">
      <c r="A540" s="1" t="s">
        <v>66</v>
      </c>
      <c r="B540" s="1">
        <v>6.6</v>
      </c>
      <c r="C540" s="1">
        <v>2.2062006000000007</v>
      </c>
      <c r="D540" s="1">
        <v>5</v>
      </c>
      <c r="H540" s="1" t="s">
        <v>85</v>
      </c>
      <c r="I540" s="1">
        <v>4.9000000000000004</v>
      </c>
      <c r="J540" s="1">
        <v>5</v>
      </c>
      <c r="K540" s="1">
        <v>9</v>
      </c>
      <c r="L540" s="1">
        <f t="shared" si="54"/>
        <v>1</v>
      </c>
      <c r="M540" s="1">
        <f t="shared" si="50"/>
        <v>0</v>
      </c>
      <c r="N540" s="1">
        <f t="shared" si="55"/>
        <v>0</v>
      </c>
      <c r="O540" s="1">
        <f t="shared" si="51"/>
        <v>0</v>
      </c>
      <c r="P540" s="1">
        <f t="shared" si="52"/>
        <v>1</v>
      </c>
      <c r="Q540" s="1" t="b">
        <f t="shared" si="53"/>
        <v>0</v>
      </c>
    </row>
    <row r="541" spans="1:17" x14ac:dyDescent="0.25">
      <c r="A541" s="1" t="s">
        <v>81</v>
      </c>
      <c r="B541" s="1">
        <v>7.4</v>
      </c>
      <c r="C541" s="1">
        <v>5.0729098000000015</v>
      </c>
      <c r="D541" s="1">
        <v>5</v>
      </c>
      <c r="H541" s="1" t="s">
        <v>109</v>
      </c>
      <c r="I541" s="1">
        <v>5.4</v>
      </c>
      <c r="J541" s="1">
        <v>4</v>
      </c>
      <c r="K541" s="1">
        <v>8</v>
      </c>
      <c r="L541" s="1">
        <f t="shared" si="54"/>
        <v>1</v>
      </c>
      <c r="M541" s="1">
        <f t="shared" si="50"/>
        <v>0</v>
      </c>
      <c r="N541" s="1">
        <f t="shared" si="55"/>
        <v>0</v>
      </c>
      <c r="O541" s="1">
        <f t="shared" si="51"/>
        <v>0</v>
      </c>
      <c r="P541" s="1">
        <f t="shared" si="52"/>
        <v>1</v>
      </c>
      <c r="Q541" s="1" t="b">
        <f t="shared" si="53"/>
        <v>0</v>
      </c>
    </row>
    <row r="542" spans="1:17" x14ac:dyDescent="0.25">
      <c r="A542" s="1" t="s">
        <v>87</v>
      </c>
      <c r="B542" s="1">
        <v>8.6999999999999993</v>
      </c>
      <c r="C542" s="1">
        <v>5.7180463000000001</v>
      </c>
      <c r="D542" s="1">
        <v>5</v>
      </c>
      <c r="H542" s="1" t="s">
        <v>66</v>
      </c>
      <c r="I542" s="1">
        <v>6.6</v>
      </c>
      <c r="J542" s="1">
        <v>2</v>
      </c>
      <c r="K542" s="1">
        <v>5</v>
      </c>
      <c r="L542" s="1">
        <f t="shared" si="54"/>
        <v>1</v>
      </c>
      <c r="M542" s="1">
        <f t="shared" si="50"/>
        <v>0</v>
      </c>
      <c r="N542" s="1">
        <f t="shared" si="55"/>
        <v>0</v>
      </c>
      <c r="O542" s="1">
        <f t="shared" si="51"/>
        <v>0</v>
      </c>
      <c r="P542" s="1">
        <f t="shared" si="52"/>
        <v>1</v>
      </c>
      <c r="Q542" s="1" t="b">
        <f t="shared" si="53"/>
        <v>0</v>
      </c>
    </row>
    <row r="543" spans="1:17" x14ac:dyDescent="0.25">
      <c r="A543" s="1" t="s">
        <v>67</v>
      </c>
      <c r="B543" s="1">
        <v>5.4</v>
      </c>
      <c r="C543" s="1">
        <v>5.9047758999999989</v>
      </c>
      <c r="D543" s="1">
        <v>4</v>
      </c>
      <c r="H543" s="1" t="s">
        <v>87</v>
      </c>
      <c r="I543" s="1">
        <v>8.6999999999999993</v>
      </c>
      <c r="J543" s="1">
        <v>6</v>
      </c>
      <c r="K543" s="1">
        <v>5</v>
      </c>
      <c r="L543" s="1">
        <f t="shared" si="54"/>
        <v>0</v>
      </c>
      <c r="M543" s="1">
        <f t="shared" si="50"/>
        <v>1</v>
      </c>
      <c r="N543" s="1">
        <f t="shared" si="55"/>
        <v>0</v>
      </c>
      <c r="O543" s="1">
        <f t="shared" si="51"/>
        <v>0</v>
      </c>
      <c r="P543" s="1">
        <f t="shared" si="52"/>
        <v>1</v>
      </c>
      <c r="Q543" s="1" t="b">
        <f t="shared" si="53"/>
        <v>0</v>
      </c>
    </row>
    <row r="544" spans="1:17" x14ac:dyDescent="0.25">
      <c r="A544" s="1" t="s">
        <v>101</v>
      </c>
      <c r="B544" s="1">
        <v>7.9</v>
      </c>
      <c r="C544" s="1">
        <v>5.4946462999999985</v>
      </c>
      <c r="D544" s="1">
        <v>4</v>
      </c>
      <c r="H544" s="1" t="s">
        <v>67</v>
      </c>
      <c r="I544" s="1">
        <v>5.4</v>
      </c>
      <c r="J544" s="1">
        <v>6</v>
      </c>
      <c r="K544" s="1">
        <v>4</v>
      </c>
      <c r="L544" s="1">
        <f t="shared" si="54"/>
        <v>0</v>
      </c>
      <c r="M544" s="1">
        <f t="shared" si="50"/>
        <v>1</v>
      </c>
      <c r="N544" s="1">
        <f t="shared" si="55"/>
        <v>0</v>
      </c>
      <c r="O544" s="1">
        <f t="shared" si="51"/>
        <v>0</v>
      </c>
      <c r="P544" s="1">
        <f t="shared" si="52"/>
        <v>1</v>
      </c>
      <c r="Q544" s="1" t="b">
        <f t="shared" si="53"/>
        <v>0</v>
      </c>
    </row>
    <row r="545" spans="1:17" x14ac:dyDescent="0.25">
      <c r="A545" s="1" t="s">
        <v>73</v>
      </c>
      <c r="B545" s="1">
        <v>6.5</v>
      </c>
      <c r="C545" s="1">
        <v>4.6381521000000001</v>
      </c>
      <c r="D545" s="1">
        <v>3</v>
      </c>
      <c r="H545" s="1" t="s">
        <v>101</v>
      </c>
      <c r="I545" s="1">
        <v>7.9</v>
      </c>
      <c r="J545" s="1">
        <v>5</v>
      </c>
      <c r="K545" s="1">
        <v>4</v>
      </c>
      <c r="L545" s="1">
        <f t="shared" si="54"/>
        <v>0</v>
      </c>
      <c r="M545" s="1">
        <f t="shared" si="50"/>
        <v>1</v>
      </c>
      <c r="N545" s="1">
        <f t="shared" si="55"/>
        <v>0</v>
      </c>
      <c r="O545" s="1">
        <f t="shared" si="51"/>
        <v>0</v>
      </c>
      <c r="P545" s="1">
        <f t="shared" si="52"/>
        <v>1</v>
      </c>
      <c r="Q545" s="1" t="b">
        <f t="shared" si="53"/>
        <v>0</v>
      </c>
    </row>
    <row r="546" spans="1:17" x14ac:dyDescent="0.25">
      <c r="A546" s="1" t="s">
        <v>59</v>
      </c>
      <c r="B546" s="1">
        <v>6.7</v>
      </c>
      <c r="C546" s="1">
        <v>3.8773273999999995</v>
      </c>
      <c r="D546" s="1">
        <v>2</v>
      </c>
      <c r="H546" s="1" t="s">
        <v>73</v>
      </c>
      <c r="I546" s="1">
        <v>6.5</v>
      </c>
      <c r="J546" s="1">
        <v>5</v>
      </c>
      <c r="K546" s="1">
        <v>3</v>
      </c>
      <c r="L546" s="1">
        <f t="shared" si="54"/>
        <v>0</v>
      </c>
      <c r="M546" s="1">
        <f t="shared" si="50"/>
        <v>1</v>
      </c>
      <c r="N546" s="1">
        <f t="shared" si="55"/>
        <v>0</v>
      </c>
      <c r="O546" s="1">
        <f t="shared" si="51"/>
        <v>0</v>
      </c>
      <c r="P546" s="1">
        <f t="shared" si="52"/>
        <v>1</v>
      </c>
      <c r="Q546" s="1" t="b">
        <f t="shared" si="53"/>
        <v>0</v>
      </c>
    </row>
    <row r="547" spans="1:17" x14ac:dyDescent="0.25">
      <c r="A547" s="1" t="s">
        <v>63</v>
      </c>
      <c r="B547" s="1">
        <v>7.7</v>
      </c>
      <c r="C547" s="1">
        <v>3.836783399999999</v>
      </c>
      <c r="D547" s="1">
        <v>2</v>
      </c>
      <c r="H547" s="1" t="s">
        <v>59</v>
      </c>
      <c r="I547" s="1">
        <v>6.7</v>
      </c>
      <c r="J547" s="1">
        <v>4</v>
      </c>
      <c r="K547" s="1">
        <v>2</v>
      </c>
      <c r="L547" s="1">
        <f t="shared" si="54"/>
        <v>0</v>
      </c>
      <c r="M547" s="1">
        <f t="shared" si="50"/>
        <v>0</v>
      </c>
      <c r="N547" s="1">
        <f t="shared" si="55"/>
        <v>1</v>
      </c>
      <c r="O547" s="1">
        <f t="shared" si="51"/>
        <v>0</v>
      </c>
      <c r="P547" s="1">
        <f t="shared" si="52"/>
        <v>1</v>
      </c>
      <c r="Q547" s="1" t="b">
        <f t="shared" si="53"/>
        <v>0</v>
      </c>
    </row>
    <row r="548" spans="1:17" x14ac:dyDescent="0.25">
      <c r="A548" s="1" t="s">
        <v>105</v>
      </c>
      <c r="B548" s="1">
        <v>12.5</v>
      </c>
      <c r="C548" s="1">
        <v>2.9959027000000007</v>
      </c>
      <c r="D548" s="1">
        <v>2</v>
      </c>
      <c r="H548" s="1" t="s">
        <v>63</v>
      </c>
      <c r="I548" s="1">
        <v>7.7</v>
      </c>
      <c r="J548" s="1">
        <v>4</v>
      </c>
      <c r="K548" s="1">
        <v>2</v>
      </c>
      <c r="L548" s="1">
        <f t="shared" si="54"/>
        <v>0</v>
      </c>
      <c r="M548" s="1">
        <f t="shared" si="50"/>
        <v>0</v>
      </c>
      <c r="N548" s="1">
        <f t="shared" si="55"/>
        <v>1</v>
      </c>
      <c r="O548" s="1">
        <f t="shared" si="51"/>
        <v>0</v>
      </c>
      <c r="P548" s="1">
        <f t="shared" si="52"/>
        <v>1</v>
      </c>
      <c r="Q548" s="1" t="b">
        <f t="shared" si="53"/>
        <v>0</v>
      </c>
    </row>
    <row r="549" spans="1:17" x14ac:dyDescent="0.25">
      <c r="A549" s="1" t="s">
        <v>76</v>
      </c>
      <c r="B549" s="1">
        <v>11.5</v>
      </c>
      <c r="C549" s="1">
        <v>6.1743998000000033</v>
      </c>
      <c r="D549" s="1">
        <v>2</v>
      </c>
      <c r="H549" s="1" t="s">
        <v>105</v>
      </c>
      <c r="I549" s="1">
        <v>12.5</v>
      </c>
      <c r="J549" s="1">
        <v>3</v>
      </c>
      <c r="K549" s="1">
        <v>2</v>
      </c>
      <c r="L549" s="1">
        <f t="shared" si="54"/>
        <v>0</v>
      </c>
      <c r="M549" s="1">
        <f t="shared" si="50"/>
        <v>0</v>
      </c>
      <c r="N549" s="1">
        <f t="shared" si="55"/>
        <v>1</v>
      </c>
      <c r="O549" s="1">
        <f t="shared" si="51"/>
        <v>0</v>
      </c>
      <c r="P549" s="1">
        <f t="shared" si="52"/>
        <v>1</v>
      </c>
      <c r="Q549" s="1" t="b">
        <f t="shared" si="53"/>
        <v>0</v>
      </c>
    </row>
    <row r="550" spans="1:17" x14ac:dyDescent="0.25">
      <c r="A550" s="1" t="s">
        <v>78</v>
      </c>
      <c r="B550" s="1">
        <v>5.9</v>
      </c>
      <c r="C550" s="1">
        <v>1.7424909999999987</v>
      </c>
      <c r="D550" s="1">
        <v>2</v>
      </c>
      <c r="H550" s="1" t="s">
        <v>76</v>
      </c>
      <c r="I550" s="1">
        <v>11.5</v>
      </c>
      <c r="J550" s="1">
        <v>6</v>
      </c>
      <c r="K550" s="1">
        <v>2</v>
      </c>
      <c r="L550" s="1">
        <f t="shared" si="54"/>
        <v>0</v>
      </c>
      <c r="M550" s="1">
        <f t="shared" si="50"/>
        <v>0</v>
      </c>
      <c r="N550" s="1">
        <f t="shared" si="55"/>
        <v>1</v>
      </c>
      <c r="O550" s="1">
        <f t="shared" si="51"/>
        <v>0</v>
      </c>
      <c r="P550" s="1">
        <f t="shared" si="52"/>
        <v>1</v>
      </c>
      <c r="Q550" s="1" t="b">
        <f t="shared" si="53"/>
        <v>0</v>
      </c>
    </row>
    <row r="551" spans="1:17" x14ac:dyDescent="0.25">
      <c r="A551" s="1" t="s">
        <v>80</v>
      </c>
      <c r="B551" s="1">
        <v>5.8</v>
      </c>
      <c r="C551" s="1">
        <v>-1.2360413999999995</v>
      </c>
      <c r="D551" s="1">
        <v>2</v>
      </c>
      <c r="H551" s="1" t="s">
        <v>80</v>
      </c>
      <c r="I551" s="1">
        <v>5.8</v>
      </c>
      <c r="J551" s="1">
        <v>-1</v>
      </c>
      <c r="K551" s="1">
        <v>2</v>
      </c>
      <c r="L551" s="1">
        <f t="shared" si="54"/>
        <v>0</v>
      </c>
      <c r="M551" s="1">
        <f t="shared" si="50"/>
        <v>0</v>
      </c>
      <c r="N551" s="1">
        <f t="shared" si="55"/>
        <v>1</v>
      </c>
      <c r="O551" s="1">
        <f t="shared" si="51"/>
        <v>0</v>
      </c>
      <c r="P551" s="1">
        <f t="shared" si="52"/>
        <v>1</v>
      </c>
      <c r="Q551" s="1" t="b">
        <f t="shared" si="53"/>
        <v>0</v>
      </c>
    </row>
    <row r="552" spans="1:17" x14ac:dyDescent="0.25">
      <c r="A552" s="1" t="s">
        <v>83</v>
      </c>
      <c r="B552" s="1">
        <v>7.7</v>
      </c>
      <c r="C552" s="1">
        <v>3.9965605999999987</v>
      </c>
      <c r="D552" s="1">
        <v>2</v>
      </c>
      <c r="H552" s="1" t="s">
        <v>83</v>
      </c>
      <c r="I552" s="1">
        <v>7.7</v>
      </c>
      <c r="J552" s="1">
        <v>4</v>
      </c>
      <c r="K552" s="1">
        <v>2</v>
      </c>
      <c r="L552" s="1">
        <f t="shared" si="54"/>
        <v>0</v>
      </c>
      <c r="M552" s="1">
        <f t="shared" si="50"/>
        <v>0</v>
      </c>
      <c r="N552" s="1">
        <f t="shared" si="55"/>
        <v>1</v>
      </c>
      <c r="O552" s="1">
        <f t="shared" si="51"/>
        <v>0</v>
      </c>
      <c r="P552" s="1">
        <f t="shared" si="52"/>
        <v>1</v>
      </c>
      <c r="Q552" s="1" t="b">
        <f t="shared" si="53"/>
        <v>0</v>
      </c>
    </row>
    <row r="553" spans="1:17" x14ac:dyDescent="0.25">
      <c r="A553" s="1" t="s">
        <v>107</v>
      </c>
      <c r="B553" s="1">
        <v>6.5</v>
      </c>
      <c r="C553" s="1">
        <v>4.2437795000000005</v>
      </c>
      <c r="D553" s="1">
        <v>2</v>
      </c>
      <c r="H553" s="1" t="s">
        <v>107</v>
      </c>
      <c r="I553" s="1">
        <v>6.5</v>
      </c>
      <c r="J553" s="1">
        <v>4</v>
      </c>
      <c r="K553" s="1">
        <v>2</v>
      </c>
      <c r="L553" s="1">
        <f t="shared" si="54"/>
        <v>0</v>
      </c>
      <c r="M553" s="1">
        <f t="shared" si="50"/>
        <v>0</v>
      </c>
      <c r="N553" s="1">
        <f t="shared" si="55"/>
        <v>1</v>
      </c>
      <c r="O553" s="1">
        <f t="shared" si="51"/>
        <v>0</v>
      </c>
      <c r="P553" s="1">
        <f t="shared" si="52"/>
        <v>1</v>
      </c>
      <c r="Q553" s="1" t="b">
        <f t="shared" si="53"/>
        <v>0</v>
      </c>
    </row>
    <row r="554" spans="1:17" x14ac:dyDescent="0.25">
      <c r="A554" s="1" t="s">
        <v>89</v>
      </c>
      <c r="B554" s="1">
        <v>6.2</v>
      </c>
      <c r="C554" s="1">
        <v>3.2980181999999978</v>
      </c>
      <c r="D554" s="1">
        <v>2</v>
      </c>
      <c r="H554" s="1" t="s">
        <v>89</v>
      </c>
      <c r="I554" s="1">
        <v>6.2</v>
      </c>
      <c r="J554" s="1">
        <v>3</v>
      </c>
      <c r="K554" s="1">
        <v>2</v>
      </c>
      <c r="L554" s="1">
        <f t="shared" si="54"/>
        <v>0</v>
      </c>
      <c r="M554" s="1">
        <f t="shared" si="50"/>
        <v>0</v>
      </c>
      <c r="N554" s="1">
        <f t="shared" si="55"/>
        <v>1</v>
      </c>
      <c r="O554" s="1">
        <f t="shared" si="51"/>
        <v>0</v>
      </c>
      <c r="P554" s="1">
        <f t="shared" si="52"/>
        <v>1</v>
      </c>
      <c r="Q554" s="1" t="b">
        <f t="shared" si="53"/>
        <v>0</v>
      </c>
    </row>
    <row r="555" spans="1:17" x14ac:dyDescent="0.25">
      <c r="A555" s="1" t="s">
        <v>93</v>
      </c>
      <c r="B555" s="1">
        <v>8.4</v>
      </c>
      <c r="C555" s="1">
        <v>4.132650700000001</v>
      </c>
      <c r="D555" s="1">
        <v>2</v>
      </c>
      <c r="H555" s="1" t="s">
        <v>93</v>
      </c>
      <c r="I555" s="1">
        <v>8.4</v>
      </c>
      <c r="J555" s="1">
        <v>4</v>
      </c>
      <c r="K555" s="1">
        <v>2</v>
      </c>
      <c r="L555" s="1">
        <f t="shared" si="54"/>
        <v>0</v>
      </c>
      <c r="M555" s="1">
        <f t="shared" si="50"/>
        <v>0</v>
      </c>
      <c r="N555" s="1">
        <f t="shared" si="55"/>
        <v>1</v>
      </c>
      <c r="O555" s="1">
        <f t="shared" si="51"/>
        <v>0</v>
      </c>
      <c r="P555" s="1">
        <f t="shared" si="52"/>
        <v>1</v>
      </c>
      <c r="Q555" s="1" t="b">
        <f t="shared" si="53"/>
        <v>0</v>
      </c>
    </row>
    <row r="556" spans="1:17" x14ac:dyDescent="0.25">
      <c r="A556" s="1" t="s">
        <v>94</v>
      </c>
      <c r="B556" s="1">
        <v>7.9</v>
      </c>
      <c r="C556" s="1">
        <v>7.3628199999999144E-2</v>
      </c>
      <c r="D556" s="1">
        <v>2</v>
      </c>
      <c r="H556" s="1" t="s">
        <v>94</v>
      </c>
      <c r="I556" s="1">
        <v>7.9</v>
      </c>
      <c r="J556" s="1">
        <v>0</v>
      </c>
      <c r="K556" s="1">
        <v>2</v>
      </c>
      <c r="L556" s="1">
        <f t="shared" si="54"/>
        <v>0</v>
      </c>
      <c r="M556" s="1">
        <f t="shared" si="50"/>
        <v>0</v>
      </c>
      <c r="N556" s="1">
        <f t="shared" si="55"/>
        <v>1</v>
      </c>
      <c r="O556" s="1">
        <f t="shared" si="51"/>
        <v>0</v>
      </c>
      <c r="P556" s="1">
        <f t="shared" si="52"/>
        <v>1</v>
      </c>
      <c r="Q556" s="1" t="b">
        <f t="shared" si="53"/>
        <v>0</v>
      </c>
    </row>
    <row r="557" spans="1:17" x14ac:dyDescent="0.25">
      <c r="A557" s="1" t="s">
        <v>95</v>
      </c>
      <c r="B557" s="1">
        <v>5.2</v>
      </c>
      <c r="C557" s="1">
        <v>4.8953167000000031</v>
      </c>
      <c r="D557" s="1">
        <v>2</v>
      </c>
      <c r="H557" s="1" t="s">
        <v>95</v>
      </c>
      <c r="I557" s="1">
        <v>5.2</v>
      </c>
      <c r="J557" s="1">
        <v>5</v>
      </c>
      <c r="K557" s="1">
        <v>2</v>
      </c>
      <c r="L557" s="1">
        <f t="shared" si="54"/>
        <v>0</v>
      </c>
      <c r="M557" s="1">
        <f t="shared" si="50"/>
        <v>0</v>
      </c>
      <c r="N557" s="1">
        <f t="shared" si="55"/>
        <v>1</v>
      </c>
      <c r="O557" s="1">
        <f t="shared" si="51"/>
        <v>0</v>
      </c>
      <c r="P557" s="1">
        <f t="shared" si="52"/>
        <v>1</v>
      </c>
      <c r="Q557" s="1" t="b">
        <f t="shared" si="53"/>
        <v>0</v>
      </c>
    </row>
    <row r="558" spans="1:17" x14ac:dyDescent="0.25">
      <c r="A558" s="1" t="s">
        <v>62</v>
      </c>
      <c r="B558" s="1">
        <v>5.9</v>
      </c>
      <c r="C558" s="1">
        <v>4.0677669999999999</v>
      </c>
      <c r="D558" s="1">
        <v>1.5</v>
      </c>
      <c r="H558" s="1" t="s">
        <v>62</v>
      </c>
      <c r="I558" s="1">
        <v>5.9</v>
      </c>
      <c r="J558" s="1">
        <v>4</v>
      </c>
      <c r="K558" s="1">
        <v>1.5</v>
      </c>
      <c r="L558" s="1">
        <f t="shared" si="54"/>
        <v>0</v>
      </c>
      <c r="M558" s="1">
        <f t="shared" si="50"/>
        <v>0</v>
      </c>
      <c r="N558" s="1">
        <f t="shared" si="55"/>
        <v>1</v>
      </c>
      <c r="O558" s="1">
        <f t="shared" si="51"/>
        <v>0</v>
      </c>
      <c r="P558" s="1">
        <f t="shared" si="52"/>
        <v>1</v>
      </c>
      <c r="Q558" s="1" t="b">
        <f t="shared" si="53"/>
        <v>0</v>
      </c>
    </row>
    <row r="559" spans="1:17" x14ac:dyDescent="0.25">
      <c r="A559" s="1" t="s">
        <v>104</v>
      </c>
      <c r="B559" s="1">
        <v>6</v>
      </c>
      <c r="C559" s="1">
        <v>2.623726</v>
      </c>
      <c r="D559" s="1">
        <v>1</v>
      </c>
      <c r="H559" s="1" t="s">
        <v>104</v>
      </c>
      <c r="I559" s="1">
        <v>6</v>
      </c>
      <c r="J559" s="1">
        <v>3</v>
      </c>
      <c r="K559" s="1">
        <v>1</v>
      </c>
      <c r="L559" s="1">
        <f t="shared" si="54"/>
        <v>0</v>
      </c>
      <c r="M559" s="1">
        <f t="shared" si="50"/>
        <v>0</v>
      </c>
      <c r="N559" s="1">
        <f t="shared" si="55"/>
        <v>1</v>
      </c>
      <c r="O559" s="1">
        <f t="shared" si="51"/>
        <v>0</v>
      </c>
      <c r="P559" s="1">
        <f t="shared" si="52"/>
        <v>1</v>
      </c>
      <c r="Q559" s="1" t="b">
        <f t="shared" si="53"/>
        <v>0</v>
      </c>
    </row>
    <row r="560" spans="1:17" x14ac:dyDescent="0.25">
      <c r="A560" s="1" t="s">
        <v>72</v>
      </c>
      <c r="B560" s="1">
        <v>5.8</v>
      </c>
      <c r="C560" s="1">
        <v>3.476010499999997</v>
      </c>
      <c r="D560" s="1">
        <v>1</v>
      </c>
      <c r="H560" s="1" t="s">
        <v>72</v>
      </c>
      <c r="I560" s="1">
        <v>5.8</v>
      </c>
      <c r="J560" s="1">
        <v>3</v>
      </c>
      <c r="K560" s="1">
        <v>1</v>
      </c>
      <c r="L560" s="1">
        <f t="shared" si="54"/>
        <v>0</v>
      </c>
      <c r="M560" s="1">
        <f t="shared" si="50"/>
        <v>0</v>
      </c>
      <c r="N560" s="1">
        <f t="shared" si="55"/>
        <v>1</v>
      </c>
      <c r="O560" s="1">
        <f t="shared" si="51"/>
        <v>0</v>
      </c>
      <c r="P560" s="1">
        <f t="shared" si="52"/>
        <v>1</v>
      </c>
      <c r="Q560" s="1" t="b">
        <f t="shared" si="53"/>
        <v>0</v>
      </c>
    </row>
    <row r="561" spans="1:17" x14ac:dyDescent="0.25">
      <c r="A561" s="1" t="s">
        <v>74</v>
      </c>
      <c r="B561" s="1">
        <v>5.2</v>
      </c>
      <c r="C561" s="1">
        <v>3.9965513000000019</v>
      </c>
      <c r="D561" s="1">
        <v>1</v>
      </c>
      <c r="H561" s="1" t="s">
        <v>74</v>
      </c>
      <c r="I561" s="1">
        <v>5.2</v>
      </c>
      <c r="J561" s="1">
        <v>4</v>
      </c>
      <c r="K561" s="1">
        <v>1</v>
      </c>
      <c r="L561" s="1">
        <f t="shared" si="54"/>
        <v>0</v>
      </c>
      <c r="M561" s="1">
        <f t="shared" si="50"/>
        <v>0</v>
      </c>
      <c r="N561" s="1">
        <f t="shared" si="55"/>
        <v>1</v>
      </c>
      <c r="O561" s="1">
        <f t="shared" si="51"/>
        <v>0</v>
      </c>
      <c r="P561" s="1">
        <f t="shared" si="52"/>
        <v>1</v>
      </c>
      <c r="Q561" s="1" t="b">
        <f t="shared" si="53"/>
        <v>0</v>
      </c>
    </row>
    <row r="562" spans="1:17" x14ac:dyDescent="0.25">
      <c r="A562" s="1" t="s">
        <v>82</v>
      </c>
      <c r="B562" s="1">
        <v>8.5</v>
      </c>
      <c r="C562" s="1">
        <v>6.1188073000000038</v>
      </c>
      <c r="D562" s="1">
        <v>1</v>
      </c>
      <c r="H562" s="1" t="s">
        <v>82</v>
      </c>
      <c r="I562" s="1">
        <v>8.5</v>
      </c>
      <c r="J562" s="1">
        <v>6</v>
      </c>
      <c r="K562" s="1">
        <v>1</v>
      </c>
      <c r="L562" s="1">
        <f t="shared" si="54"/>
        <v>0</v>
      </c>
      <c r="M562" s="1">
        <f t="shared" si="50"/>
        <v>0</v>
      </c>
      <c r="N562" s="1">
        <f t="shared" si="55"/>
        <v>1</v>
      </c>
      <c r="O562" s="1">
        <f t="shared" si="51"/>
        <v>0</v>
      </c>
      <c r="P562" s="1">
        <f t="shared" si="52"/>
        <v>1</v>
      </c>
      <c r="Q562" s="1" t="b">
        <f t="shared" si="53"/>
        <v>0</v>
      </c>
    </row>
    <row r="563" spans="1:17" x14ac:dyDescent="0.25">
      <c r="A563" s="1" t="s">
        <v>88</v>
      </c>
      <c r="B563" s="1">
        <v>5.6</v>
      </c>
      <c r="C563" s="1">
        <v>2.1789993000000001</v>
      </c>
      <c r="D563" s="1">
        <v>1</v>
      </c>
      <c r="H563" s="1" t="s">
        <v>88</v>
      </c>
      <c r="I563" s="1">
        <v>5.6</v>
      </c>
      <c r="J563" s="1">
        <v>2</v>
      </c>
      <c r="K563" s="1">
        <v>1</v>
      </c>
      <c r="L563" s="1">
        <f t="shared" si="54"/>
        <v>0</v>
      </c>
      <c r="M563" s="1">
        <f t="shared" si="50"/>
        <v>0</v>
      </c>
      <c r="N563" s="1">
        <f t="shared" si="55"/>
        <v>1</v>
      </c>
      <c r="O563" s="1">
        <f t="shared" si="51"/>
        <v>0</v>
      </c>
      <c r="P563" s="1">
        <f t="shared" si="52"/>
        <v>1</v>
      </c>
      <c r="Q563" s="1" t="b">
        <f t="shared" si="53"/>
        <v>0</v>
      </c>
    </row>
    <row r="564" spans="1:17" x14ac:dyDescent="0.25">
      <c r="A564" s="1" t="s">
        <v>91</v>
      </c>
      <c r="B564" s="1">
        <v>5</v>
      </c>
      <c r="C564" s="1">
        <v>3.8881057000000001</v>
      </c>
      <c r="D564" s="1">
        <v>1</v>
      </c>
      <c r="H564" s="1" t="s">
        <v>91</v>
      </c>
      <c r="I564" s="1">
        <v>5</v>
      </c>
      <c r="J564" s="1">
        <v>4</v>
      </c>
      <c r="K564" s="1">
        <v>1</v>
      </c>
      <c r="L564" s="1">
        <f t="shared" si="54"/>
        <v>0</v>
      </c>
      <c r="M564" s="1">
        <f t="shared" si="50"/>
        <v>0</v>
      </c>
      <c r="N564" s="1">
        <f t="shared" si="55"/>
        <v>1</v>
      </c>
      <c r="O564" s="1">
        <f t="shared" si="51"/>
        <v>0</v>
      </c>
      <c r="P564" s="1">
        <f t="shared" si="52"/>
        <v>1</v>
      </c>
      <c r="Q564" s="1" t="b">
        <f t="shared" si="53"/>
        <v>0</v>
      </c>
    </row>
    <row r="565" spans="1:17" x14ac:dyDescent="0.25">
      <c r="A565" s="1" t="s">
        <v>96</v>
      </c>
      <c r="B565" s="1">
        <v>6.1</v>
      </c>
      <c r="C565" s="1">
        <v>5.2881761000000012</v>
      </c>
      <c r="D565" s="1">
        <v>1</v>
      </c>
      <c r="H565" s="1" t="s">
        <v>96</v>
      </c>
      <c r="I565" s="1">
        <v>6.1</v>
      </c>
      <c r="J565" s="1">
        <v>5</v>
      </c>
      <c r="K565" s="1">
        <v>1</v>
      </c>
      <c r="L565" s="1">
        <f t="shared" si="54"/>
        <v>0</v>
      </c>
      <c r="M565" s="1">
        <f t="shared" si="50"/>
        <v>0</v>
      </c>
      <c r="N565" s="1">
        <f t="shared" si="55"/>
        <v>1</v>
      </c>
      <c r="O565" s="1">
        <f t="shared" si="51"/>
        <v>0</v>
      </c>
      <c r="P565" s="1">
        <f t="shared" si="52"/>
        <v>1</v>
      </c>
      <c r="Q565" s="1" t="b">
        <f t="shared" si="53"/>
        <v>0</v>
      </c>
    </row>
    <row r="566" spans="1:17" x14ac:dyDescent="0.25">
      <c r="A566" s="1" t="s">
        <v>102</v>
      </c>
      <c r="B566" s="1">
        <v>6.8</v>
      </c>
      <c r="C566" s="1">
        <v>5.5012013999999994</v>
      </c>
      <c r="D566" s="1">
        <v>1</v>
      </c>
      <c r="H566" s="1" t="s">
        <v>102</v>
      </c>
      <c r="I566" s="1">
        <v>6.8</v>
      </c>
      <c r="J566" s="1">
        <v>6</v>
      </c>
      <c r="K566" s="1">
        <v>1</v>
      </c>
      <c r="L566" s="1">
        <f t="shared" si="54"/>
        <v>0</v>
      </c>
      <c r="M566" s="1">
        <f t="shared" si="50"/>
        <v>0</v>
      </c>
      <c r="N566" s="1">
        <f t="shared" si="55"/>
        <v>1</v>
      </c>
      <c r="O566" s="1">
        <f t="shared" si="51"/>
        <v>0</v>
      </c>
      <c r="P566" s="1">
        <f t="shared" si="52"/>
        <v>1</v>
      </c>
      <c r="Q566" s="1" t="b">
        <f t="shared" si="53"/>
        <v>0</v>
      </c>
    </row>
    <row r="567" spans="1:17" x14ac:dyDescent="0.25">
      <c r="A567" s="1" t="s">
        <v>103</v>
      </c>
      <c r="B567" s="1">
        <v>5.7</v>
      </c>
      <c r="C567" s="1">
        <v>3.156090100000001</v>
      </c>
      <c r="D567" s="1">
        <v>1</v>
      </c>
      <c r="H567" s="1" t="s">
        <v>103</v>
      </c>
      <c r="I567" s="1">
        <v>5.7</v>
      </c>
      <c r="J567" s="1">
        <v>3</v>
      </c>
      <c r="K567" s="1">
        <v>1</v>
      </c>
      <c r="L567" s="1">
        <f t="shared" si="54"/>
        <v>0</v>
      </c>
      <c r="M567" s="1">
        <f t="shared" si="50"/>
        <v>0</v>
      </c>
      <c r="N567" s="1">
        <f t="shared" si="55"/>
        <v>1</v>
      </c>
      <c r="O567" s="1">
        <f t="shared" si="51"/>
        <v>0</v>
      </c>
      <c r="P567" s="1">
        <f t="shared" si="52"/>
        <v>1</v>
      </c>
      <c r="Q567" s="1" t="b">
        <f t="shared" si="53"/>
        <v>0</v>
      </c>
    </row>
  </sheetData>
  <sortState xmlns:xlrd2="http://schemas.microsoft.com/office/spreadsheetml/2017/richdata2" ref="H2:Q567">
    <sortCondition ref="P7:P567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A992-EC1B-439E-9D75-5BBBE92512D6}">
  <dimension ref="A1:AO26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5" sqref="O5"/>
    </sheetView>
  </sheetViews>
  <sheetFormatPr defaultRowHeight="15.75" x14ac:dyDescent="0.25"/>
  <cols>
    <col min="1" max="1" width="21.7109375" style="1" bestFit="1" customWidth="1"/>
    <col min="2" max="13" width="9.140625" style="1"/>
    <col min="14" max="14" width="21.7109375" style="1" bestFit="1" customWidth="1"/>
    <col min="15" max="26" width="9.140625" style="1"/>
    <col min="27" max="27" width="21.7109375" style="1" bestFit="1" customWidth="1"/>
    <col min="28" max="16384" width="9.140625" style="1"/>
  </cols>
  <sheetData>
    <row r="1" spans="1:41" x14ac:dyDescent="0.25">
      <c r="A1" s="1" t="s">
        <v>0</v>
      </c>
      <c r="B1" s="1" t="s">
        <v>1</v>
      </c>
      <c r="C1" s="2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N1" s="1" t="s">
        <v>0</v>
      </c>
      <c r="O1" s="1" t="s">
        <v>1</v>
      </c>
      <c r="P1" s="2" t="s">
        <v>116</v>
      </c>
      <c r="Q1" s="1" t="s">
        <v>117</v>
      </c>
      <c r="R1" s="1" t="s">
        <v>118</v>
      </c>
      <c r="S1" s="1" t="s">
        <v>119</v>
      </c>
      <c r="T1" s="1" t="s">
        <v>120</v>
      </c>
      <c r="U1" s="1" t="s">
        <v>121</v>
      </c>
      <c r="AA1" s="1" t="s">
        <v>0</v>
      </c>
      <c r="AB1" s="1" t="s">
        <v>1</v>
      </c>
      <c r="AC1" s="2" t="s">
        <v>116</v>
      </c>
      <c r="AD1" s="1" t="s">
        <v>117</v>
      </c>
      <c r="AE1" s="1" t="s">
        <v>118</v>
      </c>
      <c r="AF1" s="1" t="s">
        <v>119</v>
      </c>
      <c r="AG1" s="1" t="s">
        <v>120</v>
      </c>
      <c r="AH1" s="1" t="s">
        <v>121</v>
      </c>
    </row>
    <row r="2" spans="1:41" x14ac:dyDescent="0.25">
      <c r="A2" s="1" t="s">
        <v>76</v>
      </c>
      <c r="B2" s="1">
        <v>11.5</v>
      </c>
      <c r="C2" s="1">
        <v>9</v>
      </c>
      <c r="D2" s="1">
        <v>10</v>
      </c>
      <c r="E2" s="1">
        <f t="shared" ref="E2:E33" si="0">IF(AND((10&gt;D2),(D2&gt;=C2),(C2&gt;=2)),1,0)</f>
        <v>0</v>
      </c>
      <c r="F2" s="1">
        <f t="shared" ref="F2:F33" si="1">IF(AND((D2&lt;C2),(D2&gt;2),(C2&lt;10)),1,0)</f>
        <v>0</v>
      </c>
      <c r="G2" s="1">
        <f t="shared" ref="G2:G33" si="2">IF(D2&lt;=2,1,0)</f>
        <v>0</v>
      </c>
      <c r="H2" s="1">
        <f t="shared" ref="H2:H33" si="3">IF(D2&gt;=10,1,0)</f>
        <v>1</v>
      </c>
      <c r="I2" s="1">
        <f t="shared" ref="I2:I33" si="4">SUM(E2:H2)</f>
        <v>1</v>
      </c>
      <c r="N2" s="1" t="s">
        <v>107</v>
      </c>
      <c r="O2" s="1">
        <v>6.5</v>
      </c>
      <c r="P2" s="1">
        <v>7</v>
      </c>
      <c r="Q2" s="1">
        <v>1</v>
      </c>
      <c r="R2" s="1">
        <f>IF(AND((10&gt;Q2),(Q2&gt;=P2),(P2&gt;=2)),1,0)</f>
        <v>0</v>
      </c>
      <c r="S2" s="1">
        <f>IF(AND((Q2&lt;P2),(Q2&gt;2),(P2&lt;10)),1,0)</f>
        <v>0</v>
      </c>
      <c r="T2" s="1">
        <f>IF(Q2&lt;=2,1,0)</f>
        <v>1</v>
      </c>
      <c r="U2" s="1">
        <f>IF(Q2&gt;=10,1,0)</f>
        <v>0</v>
      </c>
      <c r="V2" s="1">
        <f>SUM(R2:U2)</f>
        <v>1</v>
      </c>
      <c r="AA2" s="1" t="s">
        <v>70</v>
      </c>
      <c r="AB2" s="1">
        <v>6.2</v>
      </c>
      <c r="AC2" s="1">
        <v>7</v>
      </c>
      <c r="AD2" s="1">
        <v>1</v>
      </c>
      <c r="AE2" s="1">
        <f>IF(AND((10&gt;AD2),(AD2&gt;=AC2),(AC2&gt;=2)),1,0)</f>
        <v>0</v>
      </c>
      <c r="AF2" s="1">
        <f>IF(AND((AD2&lt;AC2),(AD2&gt;2),(AC2&lt;10)),1,0)</f>
        <v>0</v>
      </c>
      <c r="AG2" s="1">
        <f>IF(AD2&lt;=2,1,0)</f>
        <v>1</v>
      </c>
      <c r="AH2" s="1">
        <f>IF(AD2&gt;=10,1,0)</f>
        <v>0</v>
      </c>
      <c r="AI2" s="1">
        <f>SUM(AE2:AH2)</f>
        <v>1</v>
      </c>
    </row>
    <row r="3" spans="1:41" x14ac:dyDescent="0.25">
      <c r="A3" s="1" t="s">
        <v>79</v>
      </c>
      <c r="B3" s="1">
        <v>12.3</v>
      </c>
      <c r="C3" s="1">
        <v>8</v>
      </c>
      <c r="D3" s="1">
        <v>6</v>
      </c>
      <c r="E3" s="1">
        <f t="shared" si="0"/>
        <v>0</v>
      </c>
      <c r="F3" s="1">
        <f t="shared" si="1"/>
        <v>1</v>
      </c>
      <c r="G3" s="1">
        <f t="shared" si="2"/>
        <v>0</v>
      </c>
      <c r="H3" s="1">
        <f t="shared" si="3"/>
        <v>0</v>
      </c>
      <c r="I3" s="1">
        <f t="shared" si="4"/>
        <v>1</v>
      </c>
      <c r="N3" s="1" t="s">
        <v>73</v>
      </c>
      <c r="O3" s="1">
        <v>6.5</v>
      </c>
      <c r="P3" s="1">
        <v>6</v>
      </c>
      <c r="Q3" s="1">
        <v>9</v>
      </c>
      <c r="R3" s="1">
        <f>IF(AND((10&gt;Q3),(Q3&gt;=P3),(P3&gt;=2)),1,0)</f>
        <v>1</v>
      </c>
      <c r="S3" s="1">
        <f>IF(AND((Q3&lt;P3),(Q3&gt;2),(P3&lt;10)),1,0)</f>
        <v>0</v>
      </c>
      <c r="T3" s="1">
        <f>IF(Q3&lt;=2,1,0)</f>
        <v>0</v>
      </c>
      <c r="U3" s="1">
        <f>IF(Q3&gt;=10,1,0)</f>
        <v>0</v>
      </c>
      <c r="V3" s="1">
        <f>SUM(R3:U3)</f>
        <v>1</v>
      </c>
      <c r="AA3" s="1" t="s">
        <v>89</v>
      </c>
      <c r="AB3" s="1">
        <v>6.2</v>
      </c>
      <c r="AC3" s="1">
        <v>5</v>
      </c>
      <c r="AD3" s="1">
        <v>9</v>
      </c>
      <c r="AE3" s="1">
        <f>IF(AND((10&gt;AD3),(AD3&gt;=AC3),(AC3&gt;=2)),1,0)</f>
        <v>1</v>
      </c>
      <c r="AF3" s="1">
        <f>IF(AND((AD3&lt;AC3),(AD3&gt;2),(AC3&lt;10)),1,0)</f>
        <v>0</v>
      </c>
      <c r="AG3" s="1">
        <f>IF(AD3&lt;=2,1,0)</f>
        <v>0</v>
      </c>
      <c r="AH3" s="1">
        <f>IF(AD3&gt;=10,1,0)</f>
        <v>0</v>
      </c>
      <c r="AI3" s="1">
        <f>SUM(AE3:AH3)</f>
        <v>1</v>
      </c>
    </row>
    <row r="4" spans="1:41" x14ac:dyDescent="0.25">
      <c r="A4" s="1" t="s">
        <v>79</v>
      </c>
      <c r="B4" s="1">
        <v>12.3</v>
      </c>
      <c r="C4" s="1">
        <v>8</v>
      </c>
      <c r="D4" s="1">
        <v>11</v>
      </c>
      <c r="E4" s="1">
        <f t="shared" si="0"/>
        <v>0</v>
      </c>
      <c r="F4" s="1">
        <f t="shared" si="1"/>
        <v>0</v>
      </c>
      <c r="G4" s="1">
        <f t="shared" si="2"/>
        <v>0</v>
      </c>
      <c r="H4" s="1">
        <f t="shared" si="3"/>
        <v>1</v>
      </c>
      <c r="I4" s="1">
        <f t="shared" si="4"/>
        <v>1</v>
      </c>
      <c r="N4" s="1" t="s">
        <v>73</v>
      </c>
      <c r="O4" s="1">
        <v>6.5</v>
      </c>
      <c r="P4" s="1">
        <v>6</v>
      </c>
      <c r="Q4" s="1">
        <v>8</v>
      </c>
      <c r="R4" s="1">
        <f>IF(AND((10&gt;Q4),(Q4&gt;=P4),(P4&gt;=2)),1,0)</f>
        <v>1</v>
      </c>
      <c r="S4" s="1">
        <f>IF(AND((Q4&lt;P4),(Q4&gt;2),(P4&lt;10)),1,0)</f>
        <v>0</v>
      </c>
      <c r="T4" s="1">
        <f>IF(Q4&lt;=2,1,0)</f>
        <v>0</v>
      </c>
      <c r="U4" s="1">
        <f>IF(Q4&gt;=10,1,0)</f>
        <v>0</v>
      </c>
      <c r="V4" s="1">
        <f>SUM(R4:U4)</f>
        <v>1</v>
      </c>
      <c r="AA4" s="1" t="s">
        <v>89</v>
      </c>
      <c r="AB4" s="1">
        <v>6.2</v>
      </c>
      <c r="AC4" s="1">
        <v>5</v>
      </c>
      <c r="AD4" s="1">
        <v>9</v>
      </c>
      <c r="AE4" s="1">
        <f>IF(AND((10&gt;AD4),(AD4&gt;=AC4),(AC4&gt;=2)),1,0)</f>
        <v>1</v>
      </c>
      <c r="AF4" s="1">
        <f>IF(AND((AD4&lt;AC4),(AD4&gt;2),(AC4&lt;10)),1,0)</f>
        <v>0</v>
      </c>
      <c r="AG4" s="1">
        <f>IF(AD4&lt;=2,1,0)</f>
        <v>0</v>
      </c>
      <c r="AH4" s="1">
        <f>IF(AD4&gt;=10,1,0)</f>
        <v>0</v>
      </c>
      <c r="AI4" s="1">
        <f>SUM(AE4:AH4)</f>
        <v>1</v>
      </c>
    </row>
    <row r="5" spans="1:41" x14ac:dyDescent="0.25">
      <c r="A5" s="1" t="s">
        <v>65</v>
      </c>
      <c r="B5" s="1">
        <v>10.3</v>
      </c>
      <c r="C5" s="1">
        <v>7</v>
      </c>
      <c r="D5" s="1">
        <v>8</v>
      </c>
      <c r="E5" s="1">
        <f t="shared" si="0"/>
        <v>1</v>
      </c>
      <c r="F5" s="1">
        <f t="shared" si="1"/>
        <v>0</v>
      </c>
      <c r="G5" s="1">
        <f t="shared" si="2"/>
        <v>0</v>
      </c>
      <c r="H5" s="1">
        <f t="shared" si="3"/>
        <v>0</v>
      </c>
      <c r="I5" s="1">
        <f t="shared" si="4"/>
        <v>1</v>
      </c>
      <c r="N5" s="1" t="s">
        <v>73</v>
      </c>
      <c r="O5" s="1">
        <v>6.5</v>
      </c>
      <c r="P5" s="1">
        <v>6</v>
      </c>
      <c r="Q5" s="1">
        <v>1</v>
      </c>
      <c r="R5" s="1">
        <f>IF(AND((10&gt;Q5),(Q5&gt;=P5),(P5&gt;=2)),1,0)</f>
        <v>0</v>
      </c>
      <c r="S5" s="1">
        <f>IF(AND((Q5&lt;P5),(Q5&gt;2),(P5&lt;10)),1,0)</f>
        <v>0</v>
      </c>
      <c r="T5" s="1">
        <f>IF(Q5&lt;=2,1,0)</f>
        <v>1</v>
      </c>
      <c r="U5" s="1">
        <f>IF(Q5&gt;=10,1,0)</f>
        <v>0</v>
      </c>
      <c r="V5" s="1">
        <f>SUM(R5:U5)</f>
        <v>1</v>
      </c>
      <c r="AA5" s="1" t="s">
        <v>89</v>
      </c>
      <c r="AB5" s="1">
        <v>6.2</v>
      </c>
      <c r="AC5" s="1">
        <v>5</v>
      </c>
      <c r="AD5" s="1">
        <v>1</v>
      </c>
      <c r="AE5" s="1">
        <f>IF(AND((10&gt;AD5),(AD5&gt;=AC5),(AC5&gt;=2)),1,0)</f>
        <v>0</v>
      </c>
      <c r="AF5" s="1">
        <f>IF(AND((AD5&lt;AC5),(AD5&gt;2),(AC5&lt;10)),1,0)</f>
        <v>0</v>
      </c>
      <c r="AG5" s="1">
        <f>IF(AD5&lt;=2,1,0)</f>
        <v>1</v>
      </c>
      <c r="AH5" s="1">
        <f>IF(AD5&gt;=10,1,0)</f>
        <v>0</v>
      </c>
      <c r="AI5" s="1">
        <f>SUM(AE5:AH5)</f>
        <v>1</v>
      </c>
    </row>
    <row r="6" spans="1:41" x14ac:dyDescent="0.25">
      <c r="A6" s="1" t="s">
        <v>79</v>
      </c>
      <c r="B6" s="1">
        <v>12.3</v>
      </c>
      <c r="C6" s="1">
        <v>7</v>
      </c>
      <c r="D6" s="1">
        <v>2</v>
      </c>
      <c r="E6" s="1">
        <f t="shared" si="0"/>
        <v>0</v>
      </c>
      <c r="F6" s="1">
        <f t="shared" si="1"/>
        <v>0</v>
      </c>
      <c r="G6" s="1">
        <f t="shared" si="2"/>
        <v>1</v>
      </c>
      <c r="H6" s="1">
        <f t="shared" si="3"/>
        <v>0</v>
      </c>
      <c r="I6" s="1">
        <f t="shared" si="4"/>
        <v>1</v>
      </c>
      <c r="N6" s="1" t="s">
        <v>107</v>
      </c>
      <c r="O6" s="1">
        <v>6.5</v>
      </c>
      <c r="P6" s="1">
        <v>6</v>
      </c>
      <c r="Q6" s="1">
        <v>1</v>
      </c>
      <c r="R6" s="1">
        <f>IF(AND((10&gt;Q6),(Q6&gt;=P6),(P6&gt;=2)),1,0)</f>
        <v>0</v>
      </c>
      <c r="S6" s="1">
        <f>IF(AND((Q6&lt;P6),(Q6&gt;2),(P6&lt;10)),1,0)</f>
        <v>0</v>
      </c>
      <c r="T6" s="1">
        <f>IF(Q6&lt;=2,1,0)</f>
        <v>1</v>
      </c>
      <c r="U6" s="1">
        <f>IF(Q6&gt;=10,1,0)</f>
        <v>0</v>
      </c>
      <c r="V6" s="1">
        <f>SUM(R6:U6)</f>
        <v>1</v>
      </c>
      <c r="AA6" s="1" t="s">
        <v>89</v>
      </c>
      <c r="AB6" s="1">
        <v>6.2</v>
      </c>
      <c r="AC6" s="1">
        <v>4</v>
      </c>
      <c r="AD6" s="1">
        <v>6</v>
      </c>
      <c r="AE6" s="1">
        <f>IF(AND((10&gt;AD6),(AD6&gt;=AC6),(AC6&gt;=2)),1,0)</f>
        <v>1</v>
      </c>
      <c r="AF6" s="1">
        <f>IF(AND((AD6&lt;AC6),(AD6&gt;2),(AC6&lt;10)),1,0)</f>
        <v>0</v>
      </c>
      <c r="AG6" s="1">
        <f>IF(AD6&lt;=2,1,0)</f>
        <v>0</v>
      </c>
      <c r="AH6" s="1">
        <f>IF(AD6&gt;=10,1,0)</f>
        <v>0</v>
      </c>
      <c r="AI6" s="1">
        <f>SUM(AE6:AH6)</f>
        <v>1</v>
      </c>
    </row>
    <row r="7" spans="1:41" x14ac:dyDescent="0.25">
      <c r="A7" s="1" t="s">
        <v>105</v>
      </c>
      <c r="B7" s="1">
        <v>12.5</v>
      </c>
      <c r="C7" s="1">
        <v>6</v>
      </c>
      <c r="D7" s="1">
        <v>9</v>
      </c>
      <c r="E7" s="1">
        <f t="shared" si="0"/>
        <v>1</v>
      </c>
      <c r="F7" s="1">
        <f t="shared" si="1"/>
        <v>0</v>
      </c>
      <c r="G7" s="1">
        <f t="shared" si="2"/>
        <v>0</v>
      </c>
      <c r="H7" s="1">
        <f t="shared" si="3"/>
        <v>0</v>
      </c>
      <c r="I7" s="1">
        <f t="shared" si="4"/>
        <v>1</v>
      </c>
      <c r="N7" s="1" t="s">
        <v>107</v>
      </c>
      <c r="O7" s="1">
        <v>6.5</v>
      </c>
      <c r="P7" s="1">
        <v>6</v>
      </c>
      <c r="Q7" s="1">
        <v>2</v>
      </c>
      <c r="R7" s="1">
        <f>IF(AND((10&gt;Q7),(Q7&gt;=P7),(P7&gt;=2)),1,0)</f>
        <v>0</v>
      </c>
      <c r="S7" s="1">
        <f>IF(AND((Q7&lt;P7),(Q7&gt;2),(P7&lt;10)),1,0)</f>
        <v>0</v>
      </c>
      <c r="T7" s="1">
        <f>IF(Q7&lt;=2,1,0)</f>
        <v>1</v>
      </c>
      <c r="U7" s="1">
        <f>IF(Q7&gt;=10,1,0)</f>
        <v>0</v>
      </c>
      <c r="V7" s="1">
        <f>SUM(R7:U7)</f>
        <v>1</v>
      </c>
      <c r="AA7" s="1" t="s">
        <v>89</v>
      </c>
      <c r="AB7" s="1">
        <v>6.2</v>
      </c>
      <c r="AC7" s="1">
        <v>4</v>
      </c>
      <c r="AD7" s="1">
        <v>14</v>
      </c>
      <c r="AE7" s="1">
        <f>IF(AND((10&gt;AD7),(AD7&gt;=AC7),(AC7&gt;=2)),1,0)</f>
        <v>0</v>
      </c>
      <c r="AF7" s="1">
        <f>IF(AND((AD7&lt;AC7),(AD7&gt;2),(AC7&lt;10)),1,0)</f>
        <v>0</v>
      </c>
      <c r="AG7" s="1">
        <f>IF(AD7&lt;=2,1,0)</f>
        <v>0</v>
      </c>
      <c r="AH7" s="1">
        <f>IF(AD7&gt;=10,1,0)</f>
        <v>1</v>
      </c>
      <c r="AI7" s="1">
        <f>SUM(AE7:AH7)</f>
        <v>1</v>
      </c>
    </row>
    <row r="8" spans="1:41" x14ac:dyDescent="0.25">
      <c r="A8" s="1" t="s">
        <v>79</v>
      </c>
      <c r="B8" s="1">
        <v>12.3</v>
      </c>
      <c r="C8" s="1">
        <v>6</v>
      </c>
      <c r="D8" s="1">
        <v>12</v>
      </c>
      <c r="E8" s="1">
        <f t="shared" si="0"/>
        <v>0</v>
      </c>
      <c r="F8" s="1">
        <f t="shared" si="1"/>
        <v>0</v>
      </c>
      <c r="G8" s="1">
        <f t="shared" si="2"/>
        <v>0</v>
      </c>
      <c r="H8" s="1">
        <f t="shared" si="3"/>
        <v>1</v>
      </c>
      <c r="I8" s="1">
        <f t="shared" si="4"/>
        <v>1</v>
      </c>
      <c r="N8" s="1" t="s">
        <v>107</v>
      </c>
      <c r="O8" s="1">
        <v>6.5</v>
      </c>
      <c r="P8" s="1">
        <v>6</v>
      </c>
      <c r="Q8" s="1">
        <v>1</v>
      </c>
      <c r="R8" s="1">
        <f>IF(AND((10&gt;Q8),(Q8&gt;=P8),(P8&gt;=2)),1,0)</f>
        <v>0</v>
      </c>
      <c r="S8" s="1">
        <f>IF(AND((Q8&lt;P8),(Q8&gt;2),(P8&lt;10)),1,0)</f>
        <v>0</v>
      </c>
      <c r="T8" s="1">
        <f>IF(Q8&lt;=2,1,0)</f>
        <v>1</v>
      </c>
      <c r="U8" s="1">
        <f>IF(Q8&gt;=10,1,0)</f>
        <v>0</v>
      </c>
      <c r="V8" s="1">
        <f>SUM(R8:U8)</f>
        <v>1</v>
      </c>
      <c r="AA8" s="1" t="s">
        <v>89</v>
      </c>
      <c r="AB8" s="1">
        <v>6.2</v>
      </c>
      <c r="AC8" s="1">
        <v>4</v>
      </c>
      <c r="AD8" s="1">
        <v>10</v>
      </c>
      <c r="AE8" s="1">
        <f>IF(AND((10&gt;AD8),(AD8&gt;=AC8),(AC8&gt;=2)),1,0)</f>
        <v>0</v>
      </c>
      <c r="AF8" s="1">
        <f>IF(AND((AD8&lt;AC8),(AD8&gt;2),(AC8&lt;10)),1,0)</f>
        <v>0</v>
      </c>
      <c r="AG8" s="1">
        <f>IF(AD8&lt;=2,1,0)</f>
        <v>0</v>
      </c>
      <c r="AH8" s="1">
        <f>IF(AD8&gt;=10,1,0)</f>
        <v>1</v>
      </c>
      <c r="AI8" s="1">
        <f>SUM(AE8:AH8)</f>
        <v>1</v>
      </c>
    </row>
    <row r="9" spans="1:41" x14ac:dyDescent="0.25">
      <c r="A9" s="1" t="s">
        <v>76</v>
      </c>
      <c r="B9" s="1">
        <v>11.5</v>
      </c>
      <c r="C9" s="1">
        <v>6</v>
      </c>
      <c r="D9" s="1">
        <v>8</v>
      </c>
      <c r="E9" s="1">
        <f t="shared" si="0"/>
        <v>1</v>
      </c>
      <c r="F9" s="1">
        <f t="shared" si="1"/>
        <v>0</v>
      </c>
      <c r="G9" s="1">
        <f t="shared" si="2"/>
        <v>0</v>
      </c>
      <c r="H9" s="1">
        <f t="shared" si="3"/>
        <v>0</v>
      </c>
      <c r="I9" s="1">
        <f t="shared" si="4"/>
        <v>1</v>
      </c>
      <c r="K9" s="1">
        <v>6</v>
      </c>
      <c r="L9" s="3">
        <f>9/19</f>
        <v>0.47368421052631576</v>
      </c>
      <c r="N9" s="1" t="s">
        <v>73</v>
      </c>
      <c r="O9" s="1">
        <v>6.5</v>
      </c>
      <c r="P9" s="1">
        <v>5</v>
      </c>
      <c r="Q9" s="1">
        <v>7</v>
      </c>
      <c r="R9" s="1">
        <f>IF(AND((10&gt;Q9),(Q9&gt;=P9),(P9&gt;=2)),1,0)</f>
        <v>1</v>
      </c>
      <c r="S9" s="1">
        <f>IF(AND((Q9&lt;P9),(Q9&gt;2),(P9&lt;10)),1,0)</f>
        <v>0</v>
      </c>
      <c r="T9" s="1">
        <f>IF(Q9&lt;=2,1,0)</f>
        <v>0</v>
      </c>
      <c r="U9" s="1">
        <f>IF(Q9&gt;=10,1,0)</f>
        <v>0</v>
      </c>
      <c r="V9" s="1">
        <f>SUM(R9:U9)</f>
        <v>1</v>
      </c>
      <c r="X9" s="1">
        <v>6</v>
      </c>
      <c r="Y9" s="4">
        <f>34/52</f>
        <v>0.65384615384615385</v>
      </c>
      <c r="AA9" s="1" t="s">
        <v>70</v>
      </c>
      <c r="AB9" s="1">
        <v>6.2</v>
      </c>
      <c r="AC9" s="1">
        <v>4</v>
      </c>
      <c r="AD9" s="1">
        <v>1</v>
      </c>
      <c r="AE9" s="1">
        <f>IF(AND((10&gt;AD9),(AD9&gt;=AC9),(AC9&gt;=2)),1,0)</f>
        <v>0</v>
      </c>
      <c r="AF9" s="1">
        <f>IF(AND((AD9&lt;AC9),(AD9&gt;2),(AC9&lt;10)),1,0)</f>
        <v>0</v>
      </c>
      <c r="AG9" s="1">
        <f>IF(AD9&lt;=2,1,0)</f>
        <v>1</v>
      </c>
      <c r="AH9" s="1">
        <f>IF(AD9&gt;=10,1,0)</f>
        <v>0</v>
      </c>
      <c r="AI9" s="1">
        <f>SUM(AE9:AH9)</f>
        <v>1</v>
      </c>
      <c r="AK9" s="1">
        <v>6</v>
      </c>
      <c r="AL9" s="1">
        <f>35/43</f>
        <v>0.81395348837209303</v>
      </c>
      <c r="AO9" s="5">
        <f>0/3</f>
        <v>0</v>
      </c>
    </row>
    <row r="10" spans="1:41" x14ac:dyDescent="0.25">
      <c r="A10" s="1" t="s">
        <v>65</v>
      </c>
      <c r="B10" s="1">
        <v>10.3</v>
      </c>
      <c r="C10" s="1">
        <v>6</v>
      </c>
      <c r="D10" s="1">
        <v>11</v>
      </c>
      <c r="E10" s="1">
        <f t="shared" si="0"/>
        <v>0</v>
      </c>
      <c r="F10" s="1">
        <f t="shared" si="1"/>
        <v>0</v>
      </c>
      <c r="G10" s="1">
        <f t="shared" si="2"/>
        <v>0</v>
      </c>
      <c r="H10" s="1">
        <f t="shared" si="3"/>
        <v>1</v>
      </c>
      <c r="I10" s="1">
        <f t="shared" si="4"/>
        <v>1</v>
      </c>
      <c r="K10" s="1">
        <v>5</v>
      </c>
      <c r="L10" s="3">
        <f>13/16</f>
        <v>0.8125</v>
      </c>
      <c r="N10" s="1" t="s">
        <v>107</v>
      </c>
      <c r="O10" s="1">
        <v>6.5</v>
      </c>
      <c r="P10" s="1">
        <v>5</v>
      </c>
      <c r="Q10" s="1">
        <v>7</v>
      </c>
      <c r="R10" s="1">
        <f>IF(AND((10&gt;Q10),(Q10&gt;=P10),(P10&gt;=2)),1,0)</f>
        <v>1</v>
      </c>
      <c r="S10" s="1">
        <f>IF(AND((Q10&lt;P10),(Q10&gt;2),(P10&lt;10)),1,0)</f>
        <v>0</v>
      </c>
      <c r="T10" s="1">
        <f>IF(Q10&lt;=2,1,0)</f>
        <v>0</v>
      </c>
      <c r="U10" s="1">
        <f>IF(Q10&gt;=10,1,0)</f>
        <v>0</v>
      </c>
      <c r="V10" s="1">
        <f>SUM(R10:U10)</f>
        <v>1</v>
      </c>
      <c r="X10" s="1">
        <v>5</v>
      </c>
      <c r="Y10" s="4">
        <f>40/66</f>
        <v>0.60606060606060608</v>
      </c>
      <c r="AA10" s="1" t="s">
        <v>70</v>
      </c>
      <c r="AB10" s="1">
        <v>6.2</v>
      </c>
      <c r="AC10" s="1">
        <v>4</v>
      </c>
      <c r="AD10" s="1">
        <v>1</v>
      </c>
      <c r="AE10" s="1">
        <f>IF(AND((10&gt;AD10),(AD10&gt;=AC10),(AC10&gt;=2)),1,0)</f>
        <v>0</v>
      </c>
      <c r="AF10" s="1">
        <f>IF(AND((AD10&lt;AC10),(AD10&gt;2),(AC10&lt;10)),1,0)</f>
        <v>0</v>
      </c>
      <c r="AG10" s="1">
        <f>IF(AD10&lt;=2,1,0)</f>
        <v>1</v>
      </c>
      <c r="AH10" s="1">
        <f>IF(AD10&gt;=10,1,0)</f>
        <v>0</v>
      </c>
      <c r="AI10" s="1">
        <f>SUM(AE10:AH10)</f>
        <v>1</v>
      </c>
      <c r="AK10" s="1">
        <v>5</v>
      </c>
      <c r="AL10" s="1">
        <f>63/85</f>
        <v>0.74117647058823533</v>
      </c>
      <c r="AO10" s="6">
        <f>7/23</f>
        <v>0.30434782608695654</v>
      </c>
    </row>
    <row r="11" spans="1:41" x14ac:dyDescent="0.25">
      <c r="A11" s="1" t="s">
        <v>65</v>
      </c>
      <c r="B11" s="1">
        <v>10.3</v>
      </c>
      <c r="C11" s="1">
        <v>6</v>
      </c>
      <c r="D11" s="1">
        <v>8</v>
      </c>
      <c r="E11" s="1">
        <f t="shared" si="0"/>
        <v>1</v>
      </c>
      <c r="F11" s="1">
        <f t="shared" si="1"/>
        <v>0</v>
      </c>
      <c r="G11" s="1">
        <f t="shared" si="2"/>
        <v>0</v>
      </c>
      <c r="H11" s="1">
        <f t="shared" si="3"/>
        <v>0</v>
      </c>
      <c r="I11" s="1">
        <f t="shared" si="4"/>
        <v>1</v>
      </c>
      <c r="K11" s="1">
        <v>4</v>
      </c>
      <c r="L11" s="3">
        <f>7/9</f>
        <v>0.77777777777777779</v>
      </c>
      <c r="N11" s="1" t="s">
        <v>107</v>
      </c>
      <c r="O11" s="1">
        <v>6.5</v>
      </c>
      <c r="P11" s="1">
        <v>5</v>
      </c>
      <c r="Q11" s="1">
        <v>8</v>
      </c>
      <c r="R11" s="1">
        <f>IF(AND((10&gt;Q11),(Q11&gt;=P11),(P11&gt;=2)),1,0)</f>
        <v>1</v>
      </c>
      <c r="S11" s="1">
        <f>IF(AND((Q11&lt;P11),(Q11&gt;2),(P11&lt;10)),1,0)</f>
        <v>0</v>
      </c>
      <c r="T11" s="1">
        <f>IF(Q11&lt;=2,1,0)</f>
        <v>0</v>
      </c>
      <c r="U11" s="1">
        <f>IF(Q11&gt;=10,1,0)</f>
        <v>0</v>
      </c>
      <c r="V11" s="1">
        <f>SUM(R11:U11)</f>
        <v>1</v>
      </c>
      <c r="X11" s="1">
        <v>4</v>
      </c>
      <c r="Y11" s="4">
        <f>53/72</f>
        <v>0.73611111111111116</v>
      </c>
      <c r="AA11" s="1" t="s">
        <v>89</v>
      </c>
      <c r="AB11" s="1">
        <v>6.2</v>
      </c>
      <c r="AC11" s="1">
        <v>4</v>
      </c>
      <c r="AD11" s="1">
        <v>1</v>
      </c>
      <c r="AE11" s="1">
        <f>IF(AND((10&gt;AD11),(AD11&gt;=AC11),(AC11&gt;=2)),1,0)</f>
        <v>0</v>
      </c>
      <c r="AF11" s="1">
        <f>IF(AND((AD11&lt;AC11),(AD11&gt;2),(AC11&lt;10)),1,0)</f>
        <v>0</v>
      </c>
      <c r="AG11" s="1">
        <f>IF(AD11&lt;=2,1,0)</f>
        <v>1</v>
      </c>
      <c r="AH11" s="1">
        <f>IF(AD11&gt;=10,1,0)</f>
        <v>0</v>
      </c>
      <c r="AI11" s="1">
        <f>SUM(AE11:AH11)</f>
        <v>1</v>
      </c>
      <c r="AK11" s="1">
        <v>4</v>
      </c>
      <c r="AL11" s="1">
        <f>62/78</f>
        <v>0.79487179487179482</v>
      </c>
      <c r="AO11" s="5">
        <f>9/19</f>
        <v>0.47368421052631576</v>
      </c>
    </row>
    <row r="12" spans="1:41" x14ac:dyDescent="0.25">
      <c r="A12" s="1" t="s">
        <v>105</v>
      </c>
      <c r="B12" s="1">
        <v>12.5</v>
      </c>
      <c r="C12" s="1">
        <v>6</v>
      </c>
      <c r="D12" s="1">
        <v>2</v>
      </c>
      <c r="E12" s="1">
        <f t="shared" si="0"/>
        <v>0</v>
      </c>
      <c r="F12" s="1">
        <f t="shared" si="1"/>
        <v>0</v>
      </c>
      <c r="G12" s="1">
        <f t="shared" si="2"/>
        <v>1</v>
      </c>
      <c r="H12" s="1">
        <f t="shared" si="3"/>
        <v>0</v>
      </c>
      <c r="I12" s="1">
        <f t="shared" si="4"/>
        <v>1</v>
      </c>
      <c r="K12" s="1">
        <v>3</v>
      </c>
      <c r="L12" s="3">
        <f>5/8</f>
        <v>0.625</v>
      </c>
      <c r="N12" s="1" t="s">
        <v>73</v>
      </c>
      <c r="O12" s="1">
        <v>6.5</v>
      </c>
      <c r="P12" s="1">
        <v>5</v>
      </c>
      <c r="Q12" s="1">
        <v>3</v>
      </c>
      <c r="R12" s="1">
        <f>IF(AND((10&gt;Q12),(Q12&gt;=P12),(P12&gt;=2)),1,0)</f>
        <v>0</v>
      </c>
      <c r="S12" s="1">
        <f>IF(AND((Q12&lt;P12),(Q12&gt;2),(P12&lt;10)),1,0)</f>
        <v>1</v>
      </c>
      <c r="T12" s="1">
        <f>IF(Q12&lt;=2,1,0)</f>
        <v>0</v>
      </c>
      <c r="U12" s="1">
        <f>IF(Q12&gt;=10,1,0)</f>
        <v>0</v>
      </c>
      <c r="V12" s="1">
        <f>SUM(R12:U12)</f>
        <v>1</v>
      </c>
      <c r="X12" s="1">
        <v>3</v>
      </c>
      <c r="Y12" s="4">
        <f>24/33</f>
        <v>0.72727272727272729</v>
      </c>
      <c r="AA12" s="1" t="s">
        <v>70</v>
      </c>
      <c r="AB12" s="1">
        <v>6.2</v>
      </c>
      <c r="AC12" s="1">
        <v>4</v>
      </c>
      <c r="AD12" s="1">
        <v>2</v>
      </c>
      <c r="AE12" s="1">
        <f>IF(AND((10&gt;AD12),(AD12&gt;=AC12),(AC12&gt;=2)),1,0)</f>
        <v>0</v>
      </c>
      <c r="AF12" s="1">
        <f>IF(AND((AD12&lt;AC12),(AD12&gt;2),(AC12&lt;10)),1,0)</f>
        <v>0</v>
      </c>
      <c r="AG12" s="1">
        <f>IF(AD12&lt;=2,1,0)</f>
        <v>1</v>
      </c>
      <c r="AH12" s="1">
        <f>IF(AD12&gt;=10,1,0)</f>
        <v>0</v>
      </c>
      <c r="AI12" s="1">
        <f>SUM(AE12:AH12)</f>
        <v>1</v>
      </c>
      <c r="AK12" s="1">
        <v>3</v>
      </c>
      <c r="AL12" s="1">
        <f>25/33</f>
        <v>0.75757575757575757</v>
      </c>
      <c r="AO12" s="7">
        <f>13/26</f>
        <v>0.5</v>
      </c>
    </row>
    <row r="13" spans="1:41" x14ac:dyDescent="0.25">
      <c r="A13" s="1" t="s">
        <v>105</v>
      </c>
      <c r="B13" s="1">
        <v>12.5</v>
      </c>
      <c r="C13" s="1">
        <v>6</v>
      </c>
      <c r="D13" s="1">
        <v>1</v>
      </c>
      <c r="E13" s="1">
        <f t="shared" si="0"/>
        <v>0</v>
      </c>
      <c r="F13" s="1">
        <f t="shared" si="1"/>
        <v>0</v>
      </c>
      <c r="G13" s="1">
        <f t="shared" si="2"/>
        <v>1</v>
      </c>
      <c r="H13" s="1">
        <f t="shared" si="3"/>
        <v>0</v>
      </c>
      <c r="I13" s="1">
        <f t="shared" si="4"/>
        <v>1</v>
      </c>
      <c r="K13" s="1">
        <v>2</v>
      </c>
      <c r="L13" s="3">
        <f>0/3</f>
        <v>0</v>
      </c>
      <c r="N13" s="1" t="s">
        <v>107</v>
      </c>
      <c r="O13" s="1">
        <v>6.5</v>
      </c>
      <c r="P13" s="1">
        <v>5</v>
      </c>
      <c r="Q13" s="1">
        <v>2</v>
      </c>
      <c r="R13" s="1">
        <f>IF(AND((10&gt;Q13),(Q13&gt;=P13),(P13&gt;=2)),1,0)</f>
        <v>0</v>
      </c>
      <c r="S13" s="1">
        <f>IF(AND((Q13&lt;P13),(Q13&gt;2),(P13&lt;10)),1,0)</f>
        <v>0</v>
      </c>
      <c r="T13" s="1">
        <f>IF(Q13&lt;=2,1,0)</f>
        <v>1</v>
      </c>
      <c r="U13" s="1">
        <f>IF(Q13&gt;=10,1,0)</f>
        <v>0</v>
      </c>
      <c r="V13" s="1">
        <f>SUM(R13:U13)</f>
        <v>1</v>
      </c>
      <c r="X13" s="1">
        <v>2</v>
      </c>
      <c r="Y13" s="4">
        <f>7/23</f>
        <v>0.30434782608695654</v>
      </c>
      <c r="AA13" s="1" t="s">
        <v>70</v>
      </c>
      <c r="AB13" s="1">
        <v>6.2</v>
      </c>
      <c r="AC13" s="1">
        <v>4</v>
      </c>
      <c r="AD13" s="1">
        <v>2</v>
      </c>
      <c r="AE13" s="1">
        <f>IF(AND((10&gt;AD13),(AD13&gt;=AC13),(AC13&gt;=2)),1,0)</f>
        <v>0</v>
      </c>
      <c r="AF13" s="1">
        <f>IF(AND((AD13&lt;AC13),(AD13&gt;2),(AC13&lt;10)),1,0)</f>
        <v>0</v>
      </c>
      <c r="AG13" s="1">
        <f>IF(AD13&lt;=2,1,0)</f>
        <v>1</v>
      </c>
      <c r="AH13" s="1">
        <f>IF(AD13&gt;=10,1,0)</f>
        <v>0</v>
      </c>
      <c r="AI13" s="1">
        <f>SUM(AE13:AH13)</f>
        <v>1</v>
      </c>
      <c r="AK13" s="1">
        <v>2</v>
      </c>
      <c r="AL13" s="1">
        <f>13/26</f>
        <v>0.5</v>
      </c>
      <c r="AO13" s="6">
        <f>40/66</f>
        <v>0.60606060606060608</v>
      </c>
    </row>
    <row r="14" spans="1:41" x14ac:dyDescent="0.25">
      <c r="A14" s="1" t="s">
        <v>105</v>
      </c>
      <c r="B14" s="1">
        <v>12.5</v>
      </c>
      <c r="C14" s="1">
        <v>6</v>
      </c>
      <c r="D14" s="1">
        <v>2</v>
      </c>
      <c r="E14" s="1">
        <f t="shared" si="0"/>
        <v>0</v>
      </c>
      <c r="F14" s="1">
        <f t="shared" si="1"/>
        <v>0</v>
      </c>
      <c r="G14" s="1">
        <f t="shared" si="2"/>
        <v>1</v>
      </c>
      <c r="H14" s="1">
        <f t="shared" si="3"/>
        <v>0</v>
      </c>
      <c r="I14" s="1">
        <f t="shared" si="4"/>
        <v>1</v>
      </c>
      <c r="N14" s="1" t="s">
        <v>73</v>
      </c>
      <c r="O14" s="1">
        <v>6.5</v>
      </c>
      <c r="P14" s="1">
        <v>5</v>
      </c>
      <c r="Q14" s="1">
        <v>2</v>
      </c>
      <c r="R14" s="1">
        <f>IF(AND((10&gt;Q14),(Q14&gt;=P14),(P14&gt;=2)),1,0)</f>
        <v>0</v>
      </c>
      <c r="S14" s="1">
        <f>IF(AND((Q14&lt;P14),(Q14&gt;2),(P14&lt;10)),1,0)</f>
        <v>0</v>
      </c>
      <c r="T14" s="1">
        <f>IF(Q14&lt;=2,1,0)</f>
        <v>1</v>
      </c>
      <c r="U14" s="1">
        <f>IF(Q14&gt;=10,1,0)</f>
        <v>0</v>
      </c>
      <c r="V14" s="1">
        <f>SUM(R14:U14)</f>
        <v>1</v>
      </c>
      <c r="AA14" s="1" t="s">
        <v>89</v>
      </c>
      <c r="AB14" s="1">
        <v>6.2</v>
      </c>
      <c r="AC14" s="1">
        <v>4</v>
      </c>
      <c r="AD14" s="1">
        <v>2</v>
      </c>
      <c r="AE14" s="1">
        <f>IF(AND((10&gt;AD14),(AD14&gt;=AC14),(AC14&gt;=2)),1,0)</f>
        <v>0</v>
      </c>
      <c r="AF14" s="1">
        <f>IF(AND((AD14&lt;AC14),(AD14&gt;2),(AC14&lt;10)),1,0)</f>
        <v>0</v>
      </c>
      <c r="AG14" s="1">
        <f>IF(AD14&lt;=2,1,0)</f>
        <v>1</v>
      </c>
      <c r="AH14" s="1">
        <f>IF(AD14&gt;=10,1,0)</f>
        <v>0</v>
      </c>
      <c r="AI14" s="1">
        <f>SUM(AE14:AH14)</f>
        <v>1</v>
      </c>
      <c r="AO14" s="5">
        <f>5/8</f>
        <v>0.625</v>
      </c>
    </row>
    <row r="15" spans="1:41" x14ac:dyDescent="0.25">
      <c r="A15" s="1" t="s">
        <v>79</v>
      </c>
      <c r="B15" s="1">
        <v>12.3</v>
      </c>
      <c r="C15" s="1">
        <v>6</v>
      </c>
      <c r="D15" s="1">
        <v>2</v>
      </c>
      <c r="E15" s="1">
        <f t="shared" si="0"/>
        <v>0</v>
      </c>
      <c r="F15" s="1">
        <f t="shared" si="1"/>
        <v>0</v>
      </c>
      <c r="G15" s="1">
        <f t="shared" si="2"/>
        <v>1</v>
      </c>
      <c r="H15" s="1">
        <f t="shared" si="3"/>
        <v>0</v>
      </c>
      <c r="I15" s="1">
        <f t="shared" si="4"/>
        <v>1</v>
      </c>
      <c r="N15" s="1" t="s">
        <v>107</v>
      </c>
      <c r="O15" s="1">
        <v>6.5</v>
      </c>
      <c r="P15" s="1">
        <v>5</v>
      </c>
      <c r="Q15" s="1">
        <v>2</v>
      </c>
      <c r="R15" s="1">
        <f>IF(AND((10&gt;Q15),(Q15&gt;=P15),(P15&gt;=2)),1,0)</f>
        <v>0</v>
      </c>
      <c r="S15" s="1">
        <f>IF(AND((Q15&lt;P15),(Q15&gt;2),(P15&lt;10)),1,0)</f>
        <v>0</v>
      </c>
      <c r="T15" s="1">
        <f>IF(Q15&lt;=2,1,0)</f>
        <v>1</v>
      </c>
      <c r="U15" s="1">
        <f>IF(Q15&gt;=10,1,0)</f>
        <v>0</v>
      </c>
      <c r="V15" s="1">
        <f>SUM(R15:U15)</f>
        <v>1</v>
      </c>
      <c r="AA15" s="1" t="s">
        <v>89</v>
      </c>
      <c r="AB15" s="1">
        <v>6.2</v>
      </c>
      <c r="AC15" s="1">
        <v>4</v>
      </c>
      <c r="AD15" s="1">
        <v>1</v>
      </c>
      <c r="AE15" s="1">
        <f>IF(AND((10&gt;AD15),(AD15&gt;=AC15),(AC15&gt;=2)),1,0)</f>
        <v>0</v>
      </c>
      <c r="AF15" s="1">
        <f>IF(AND((AD15&lt;AC15),(AD15&gt;2),(AC15&lt;10)),1,0)</f>
        <v>0</v>
      </c>
      <c r="AG15" s="1">
        <f>IF(AD15&lt;=2,1,0)</f>
        <v>1</v>
      </c>
      <c r="AH15" s="1">
        <f>IF(AD15&gt;=10,1,0)</f>
        <v>0</v>
      </c>
      <c r="AI15" s="1">
        <f>SUM(AE15:AH15)</f>
        <v>1</v>
      </c>
      <c r="AO15" s="6">
        <f>34/52</f>
        <v>0.65384615384615385</v>
      </c>
    </row>
    <row r="16" spans="1:41" x14ac:dyDescent="0.25">
      <c r="A16" s="1" t="s">
        <v>79</v>
      </c>
      <c r="B16" s="1">
        <v>12.3</v>
      </c>
      <c r="C16" s="1">
        <v>6</v>
      </c>
      <c r="D16" s="1">
        <v>2</v>
      </c>
      <c r="E16" s="1">
        <f t="shared" si="0"/>
        <v>0</v>
      </c>
      <c r="F16" s="1">
        <f t="shared" si="1"/>
        <v>0</v>
      </c>
      <c r="G16" s="1">
        <f t="shared" si="2"/>
        <v>1</v>
      </c>
      <c r="H16" s="1">
        <f t="shared" si="3"/>
        <v>0</v>
      </c>
      <c r="I16" s="1">
        <f t="shared" si="4"/>
        <v>1</v>
      </c>
      <c r="N16" s="1" t="s">
        <v>107</v>
      </c>
      <c r="O16" s="1">
        <v>6.5</v>
      </c>
      <c r="P16" s="1">
        <v>5</v>
      </c>
      <c r="Q16" s="1">
        <v>2</v>
      </c>
      <c r="R16" s="1">
        <f>IF(AND((10&gt;Q16),(Q16&gt;=P16),(P16&gt;=2)),1,0)</f>
        <v>0</v>
      </c>
      <c r="S16" s="1">
        <f>IF(AND((Q16&lt;P16),(Q16&gt;2),(P16&lt;10)),1,0)</f>
        <v>0</v>
      </c>
      <c r="T16" s="1">
        <f>IF(Q16&lt;=2,1,0)</f>
        <v>1</v>
      </c>
      <c r="U16" s="1">
        <f>IF(Q16&gt;=10,1,0)</f>
        <v>0</v>
      </c>
      <c r="V16" s="1">
        <f>SUM(R16:U16)</f>
        <v>1</v>
      </c>
      <c r="AA16" s="1" t="s">
        <v>70</v>
      </c>
      <c r="AB16" s="1">
        <v>6.2</v>
      </c>
      <c r="AC16" s="1">
        <v>3</v>
      </c>
      <c r="AD16" s="1">
        <v>8</v>
      </c>
      <c r="AE16" s="1">
        <f>IF(AND((10&gt;AD16),(AD16&gt;=AC16),(AC16&gt;=2)),1,0)</f>
        <v>1</v>
      </c>
      <c r="AF16" s="1">
        <f>IF(AND((AD16&lt;AC16),(AD16&gt;2),(AC16&lt;10)),1,0)</f>
        <v>0</v>
      </c>
      <c r="AG16" s="1">
        <f>IF(AD16&lt;=2,1,0)</f>
        <v>0</v>
      </c>
      <c r="AH16" s="1">
        <f>IF(AD16&gt;=10,1,0)</f>
        <v>0</v>
      </c>
      <c r="AI16" s="1">
        <f>SUM(AE16:AH16)</f>
        <v>1</v>
      </c>
      <c r="AO16" s="6">
        <f>24/33</f>
        <v>0.72727272727272729</v>
      </c>
    </row>
    <row r="17" spans="1:41" x14ac:dyDescent="0.25">
      <c r="A17" s="1" t="s">
        <v>79</v>
      </c>
      <c r="B17" s="1">
        <v>12.3</v>
      </c>
      <c r="C17" s="1">
        <v>6</v>
      </c>
      <c r="D17" s="1">
        <v>2</v>
      </c>
      <c r="E17" s="1">
        <f t="shared" si="0"/>
        <v>0</v>
      </c>
      <c r="F17" s="1">
        <f t="shared" si="1"/>
        <v>0</v>
      </c>
      <c r="G17" s="1">
        <f t="shared" si="2"/>
        <v>1</v>
      </c>
      <c r="H17" s="1">
        <f t="shared" si="3"/>
        <v>0</v>
      </c>
      <c r="I17" s="1">
        <f t="shared" si="4"/>
        <v>1</v>
      </c>
      <c r="N17" s="1" t="s">
        <v>73</v>
      </c>
      <c r="O17" s="1">
        <v>6.5</v>
      </c>
      <c r="P17" s="1">
        <v>4</v>
      </c>
      <c r="Q17" s="1">
        <v>9</v>
      </c>
      <c r="R17" s="1">
        <f>IF(AND((10&gt;Q17),(Q17&gt;=P17),(P17&gt;=2)),1,0)</f>
        <v>1</v>
      </c>
      <c r="S17" s="1">
        <f>IF(AND((Q17&lt;P17),(Q17&gt;2),(P17&lt;10)),1,0)</f>
        <v>0</v>
      </c>
      <c r="T17" s="1">
        <f>IF(Q17&lt;=2,1,0)</f>
        <v>0</v>
      </c>
      <c r="U17" s="1">
        <f>IF(Q17&gt;=10,1,0)</f>
        <v>0</v>
      </c>
      <c r="V17" s="1">
        <f>SUM(R17:U17)</f>
        <v>1</v>
      </c>
      <c r="AA17" s="1" t="s">
        <v>89</v>
      </c>
      <c r="AB17" s="1">
        <v>6.2</v>
      </c>
      <c r="AC17" s="1">
        <v>3</v>
      </c>
      <c r="AD17" s="1">
        <v>1</v>
      </c>
      <c r="AE17" s="1">
        <f>IF(AND((10&gt;AD17),(AD17&gt;=AC17),(AC17&gt;=2)),1,0)</f>
        <v>0</v>
      </c>
      <c r="AF17" s="1">
        <f>IF(AND((AD17&lt;AC17),(AD17&gt;2),(AC17&lt;10)),1,0)</f>
        <v>0</v>
      </c>
      <c r="AG17" s="1">
        <f>IF(AD17&lt;=2,1,0)</f>
        <v>1</v>
      </c>
      <c r="AH17" s="1">
        <f>IF(AD17&gt;=10,1,0)</f>
        <v>0</v>
      </c>
      <c r="AI17" s="1">
        <f>SUM(AE17:AH17)</f>
        <v>1</v>
      </c>
      <c r="AO17" s="6">
        <f>53/72</f>
        <v>0.73611111111111116</v>
      </c>
    </row>
    <row r="18" spans="1:41" x14ac:dyDescent="0.25">
      <c r="A18" s="1" t="s">
        <v>79</v>
      </c>
      <c r="B18" s="1">
        <v>12.3</v>
      </c>
      <c r="C18" s="1">
        <v>6</v>
      </c>
      <c r="D18" s="1">
        <v>2</v>
      </c>
      <c r="E18" s="1">
        <f t="shared" si="0"/>
        <v>0</v>
      </c>
      <c r="F18" s="1">
        <f t="shared" si="1"/>
        <v>0</v>
      </c>
      <c r="G18" s="1">
        <f t="shared" si="2"/>
        <v>1</v>
      </c>
      <c r="H18" s="1">
        <f t="shared" si="3"/>
        <v>0</v>
      </c>
      <c r="I18" s="1">
        <f t="shared" si="4"/>
        <v>1</v>
      </c>
      <c r="N18" s="1" t="s">
        <v>73</v>
      </c>
      <c r="O18" s="1">
        <v>6.5</v>
      </c>
      <c r="P18" s="1">
        <v>4</v>
      </c>
      <c r="Q18" s="1">
        <v>2</v>
      </c>
      <c r="R18" s="1">
        <f>IF(AND((10&gt;Q18),(Q18&gt;=P18),(P18&gt;=2)),1,0)</f>
        <v>0</v>
      </c>
      <c r="S18" s="1">
        <f>IF(AND((Q18&lt;P18),(Q18&gt;2),(P18&lt;10)),1,0)</f>
        <v>0</v>
      </c>
      <c r="T18" s="1">
        <f>IF(Q18&lt;=2,1,0)</f>
        <v>1</v>
      </c>
      <c r="U18" s="1">
        <f>IF(Q18&gt;=10,1,0)</f>
        <v>0</v>
      </c>
      <c r="V18" s="1">
        <f>SUM(R18:U18)</f>
        <v>1</v>
      </c>
      <c r="AA18" s="1" t="s">
        <v>70</v>
      </c>
      <c r="AB18" s="1">
        <v>6.2</v>
      </c>
      <c r="AC18" s="1">
        <v>3</v>
      </c>
      <c r="AD18" s="1">
        <v>2</v>
      </c>
      <c r="AE18" s="1">
        <f>IF(AND((10&gt;AD18),(AD18&gt;=AC18),(AC18&gt;=2)),1,0)</f>
        <v>0</v>
      </c>
      <c r="AF18" s="1">
        <f>IF(AND((AD18&lt;AC18),(AD18&gt;2),(AC18&lt;10)),1,0)</f>
        <v>0</v>
      </c>
      <c r="AG18" s="1">
        <f>IF(AD18&lt;=2,1,0)</f>
        <v>1</v>
      </c>
      <c r="AH18" s="1">
        <f>IF(AD18&gt;=10,1,0)</f>
        <v>0</v>
      </c>
      <c r="AI18" s="1">
        <f>SUM(AE18:AH18)</f>
        <v>1</v>
      </c>
      <c r="AO18" s="7">
        <f>63/85</f>
        <v>0.74117647058823533</v>
      </c>
    </row>
    <row r="19" spans="1:41" x14ac:dyDescent="0.25">
      <c r="A19" s="1" t="s">
        <v>76</v>
      </c>
      <c r="B19" s="1">
        <v>11.5</v>
      </c>
      <c r="C19" s="1">
        <v>6</v>
      </c>
      <c r="D19" s="1">
        <v>2</v>
      </c>
      <c r="E19" s="1">
        <f t="shared" si="0"/>
        <v>0</v>
      </c>
      <c r="F19" s="1">
        <f t="shared" si="1"/>
        <v>0</v>
      </c>
      <c r="G19" s="1">
        <f t="shared" si="2"/>
        <v>1</v>
      </c>
      <c r="H19" s="1">
        <f t="shared" si="3"/>
        <v>0</v>
      </c>
      <c r="I19" s="1">
        <f t="shared" si="4"/>
        <v>1</v>
      </c>
      <c r="N19" s="1" t="s">
        <v>107</v>
      </c>
      <c r="O19" s="1">
        <v>6.5</v>
      </c>
      <c r="P19" s="1">
        <v>4</v>
      </c>
      <c r="Q19" s="1">
        <v>2</v>
      </c>
      <c r="R19" s="1">
        <f>IF(AND((10&gt;Q19),(Q19&gt;=P19),(P19&gt;=2)),1,0)</f>
        <v>0</v>
      </c>
      <c r="S19" s="1">
        <f>IF(AND((Q19&lt;P19),(Q19&gt;2),(P19&lt;10)),1,0)</f>
        <v>0</v>
      </c>
      <c r="T19" s="1">
        <f>IF(Q19&lt;=2,1,0)</f>
        <v>1</v>
      </c>
      <c r="U19" s="1">
        <f>IF(Q19&gt;=10,1,0)</f>
        <v>0</v>
      </c>
      <c r="V19" s="1">
        <f>SUM(R19:U19)</f>
        <v>1</v>
      </c>
      <c r="AA19" s="1" t="s">
        <v>70</v>
      </c>
      <c r="AB19" s="1">
        <v>6.2</v>
      </c>
      <c r="AC19" s="1">
        <v>3</v>
      </c>
      <c r="AD19" s="1">
        <v>2</v>
      </c>
      <c r="AE19" s="1">
        <f>IF(AND((10&gt;AD19),(AD19&gt;=AC19),(AC19&gt;=2)),1,0)</f>
        <v>0</v>
      </c>
      <c r="AF19" s="1">
        <f>IF(AND((AD19&lt;AC19),(AD19&gt;2),(AC19&lt;10)),1,0)</f>
        <v>0</v>
      </c>
      <c r="AG19" s="1">
        <f>IF(AD19&lt;=2,1,0)</f>
        <v>1</v>
      </c>
      <c r="AH19" s="1">
        <f>IF(AD19&gt;=10,1,0)</f>
        <v>0</v>
      </c>
      <c r="AI19" s="1">
        <f>SUM(AE19:AH19)</f>
        <v>1</v>
      </c>
      <c r="AO19" s="7">
        <f>25/33</f>
        <v>0.75757575757575757</v>
      </c>
    </row>
    <row r="20" spans="1:41" x14ac:dyDescent="0.25">
      <c r="A20" s="1" t="s">
        <v>76</v>
      </c>
      <c r="B20" s="1">
        <v>11.5</v>
      </c>
      <c r="C20" s="1">
        <v>6</v>
      </c>
      <c r="D20" s="1">
        <v>2</v>
      </c>
      <c r="E20" s="1">
        <f t="shared" si="0"/>
        <v>0</v>
      </c>
      <c r="F20" s="1">
        <f t="shared" si="1"/>
        <v>0</v>
      </c>
      <c r="G20" s="1">
        <f t="shared" si="2"/>
        <v>1</v>
      </c>
      <c r="H20" s="1">
        <f t="shared" si="3"/>
        <v>0</v>
      </c>
      <c r="I20" s="1">
        <f t="shared" si="4"/>
        <v>1</v>
      </c>
      <c r="N20" s="1" t="s">
        <v>107</v>
      </c>
      <c r="O20" s="1">
        <v>6.5</v>
      </c>
      <c r="P20" s="1">
        <v>4</v>
      </c>
      <c r="Q20" s="1">
        <v>2</v>
      </c>
      <c r="R20" s="1">
        <f>IF(AND((10&gt;Q20),(Q20&gt;=P20),(P20&gt;=2)),1,0)</f>
        <v>0</v>
      </c>
      <c r="S20" s="1">
        <f>IF(AND((Q20&lt;P20),(Q20&gt;2),(P20&lt;10)),1,0)</f>
        <v>0</v>
      </c>
      <c r="T20" s="1">
        <f>IF(Q20&lt;=2,1,0)</f>
        <v>1</v>
      </c>
      <c r="U20" s="1">
        <f>IF(Q20&gt;=10,1,0)</f>
        <v>0</v>
      </c>
      <c r="V20" s="1">
        <f>SUM(R20:U20)</f>
        <v>1</v>
      </c>
      <c r="AA20" s="1" t="s">
        <v>89</v>
      </c>
      <c r="AB20" s="1">
        <v>6.2</v>
      </c>
      <c r="AC20" s="1">
        <v>3</v>
      </c>
      <c r="AD20" s="1">
        <v>2</v>
      </c>
      <c r="AE20" s="1">
        <f>IF(AND((10&gt;AD20),(AD20&gt;=AC20),(AC20&gt;=2)),1,0)</f>
        <v>0</v>
      </c>
      <c r="AF20" s="1">
        <f>IF(AND((AD20&lt;AC20),(AD20&gt;2),(AC20&lt;10)),1,0)</f>
        <v>0</v>
      </c>
      <c r="AG20" s="1">
        <f>IF(AD20&lt;=2,1,0)</f>
        <v>1</v>
      </c>
      <c r="AH20" s="1">
        <f>IF(AD20&gt;=10,1,0)</f>
        <v>0</v>
      </c>
      <c r="AI20" s="1">
        <f>SUM(AE20:AH20)</f>
        <v>1</v>
      </c>
      <c r="AO20" s="5">
        <f>7/9</f>
        <v>0.77777777777777779</v>
      </c>
    </row>
    <row r="21" spans="1:41" x14ac:dyDescent="0.25">
      <c r="A21" s="1" t="s">
        <v>105</v>
      </c>
      <c r="B21" s="1">
        <v>12.5</v>
      </c>
      <c r="C21" s="1">
        <v>5</v>
      </c>
      <c r="D21" s="1">
        <v>6</v>
      </c>
      <c r="E21" s="1">
        <f t="shared" si="0"/>
        <v>1</v>
      </c>
      <c r="F21" s="1">
        <f t="shared" si="1"/>
        <v>0</v>
      </c>
      <c r="G21" s="1">
        <f t="shared" si="2"/>
        <v>0</v>
      </c>
      <c r="H21" s="1">
        <f t="shared" si="3"/>
        <v>0</v>
      </c>
      <c r="I21" s="1">
        <f t="shared" si="4"/>
        <v>1</v>
      </c>
      <c r="N21" s="1" t="s">
        <v>73</v>
      </c>
      <c r="O21" s="1">
        <v>6.5</v>
      </c>
      <c r="P21" s="1">
        <v>4</v>
      </c>
      <c r="Q21" s="1">
        <v>0</v>
      </c>
      <c r="R21" s="1">
        <f>IF(AND((10&gt;Q21),(Q21&gt;=P21),(P21&gt;=2)),1,0)</f>
        <v>0</v>
      </c>
      <c r="S21" s="1">
        <f>IF(AND((Q21&lt;P21),(Q21&gt;2),(P21&lt;10)),1,0)</f>
        <v>0</v>
      </c>
      <c r="T21" s="1">
        <f>IF(Q21&lt;=2,1,0)</f>
        <v>1</v>
      </c>
      <c r="U21" s="1">
        <f>IF(Q21&gt;=10,1,0)</f>
        <v>0</v>
      </c>
      <c r="V21" s="1">
        <f>SUM(R21:U21)</f>
        <v>1</v>
      </c>
      <c r="AA21" s="1" t="s">
        <v>89</v>
      </c>
      <c r="AB21" s="1">
        <v>6.2</v>
      </c>
      <c r="AC21" s="1">
        <v>3</v>
      </c>
      <c r="AD21" s="1">
        <v>2</v>
      </c>
      <c r="AE21" s="1">
        <f>IF(AND((10&gt;AD21),(AD21&gt;=AC21),(AC21&gt;=2)),1,0)</f>
        <v>0</v>
      </c>
      <c r="AF21" s="1">
        <f>IF(AND((AD21&lt;AC21),(AD21&gt;2),(AC21&lt;10)),1,0)</f>
        <v>0</v>
      </c>
      <c r="AG21" s="1">
        <f>IF(AD21&lt;=2,1,0)</f>
        <v>1</v>
      </c>
      <c r="AH21" s="1">
        <f>IF(AD21&gt;=10,1,0)</f>
        <v>0</v>
      </c>
      <c r="AI21" s="1">
        <f>SUM(AE21:AH21)</f>
        <v>1</v>
      </c>
      <c r="AO21" s="7">
        <f>62/78</f>
        <v>0.79487179487179482</v>
      </c>
    </row>
    <row r="22" spans="1:41" x14ac:dyDescent="0.25">
      <c r="A22" s="1" t="s">
        <v>79</v>
      </c>
      <c r="B22" s="1">
        <v>12.3</v>
      </c>
      <c r="C22" s="1">
        <v>5</v>
      </c>
      <c r="D22" s="1">
        <v>6</v>
      </c>
      <c r="E22" s="1">
        <f t="shared" si="0"/>
        <v>1</v>
      </c>
      <c r="F22" s="1">
        <f t="shared" si="1"/>
        <v>0</v>
      </c>
      <c r="G22" s="1">
        <f t="shared" si="2"/>
        <v>0</v>
      </c>
      <c r="H22" s="1">
        <f t="shared" si="3"/>
        <v>0</v>
      </c>
      <c r="I22" s="1">
        <f t="shared" si="4"/>
        <v>1</v>
      </c>
      <c r="N22" s="1" t="s">
        <v>73</v>
      </c>
      <c r="O22" s="1">
        <v>6.5</v>
      </c>
      <c r="P22" s="1">
        <v>4</v>
      </c>
      <c r="Q22" s="1">
        <v>1</v>
      </c>
      <c r="R22" s="1">
        <f>IF(AND((10&gt;Q22),(Q22&gt;=P22),(P22&gt;=2)),1,0)</f>
        <v>0</v>
      </c>
      <c r="S22" s="1">
        <f>IF(AND((Q22&lt;P22),(Q22&gt;2),(P22&lt;10)),1,0)</f>
        <v>0</v>
      </c>
      <c r="T22" s="1">
        <f>IF(Q22&lt;=2,1,0)</f>
        <v>1</v>
      </c>
      <c r="U22" s="1">
        <f>IF(Q22&gt;=10,1,0)</f>
        <v>0</v>
      </c>
      <c r="V22" s="1">
        <f>SUM(R22:U22)</f>
        <v>1</v>
      </c>
      <c r="AA22" s="1" t="s">
        <v>89</v>
      </c>
      <c r="AB22" s="1">
        <v>6.2</v>
      </c>
      <c r="AC22" s="1">
        <v>3</v>
      </c>
      <c r="AD22" s="1">
        <v>2</v>
      </c>
      <c r="AE22" s="1">
        <f>IF(AND((10&gt;AD22),(AD22&gt;=AC22),(AC22&gt;=2)),1,0)</f>
        <v>0</v>
      </c>
      <c r="AF22" s="1">
        <f>IF(AND((AD22&lt;AC22),(AD22&gt;2),(AC22&lt;10)),1,0)</f>
        <v>0</v>
      </c>
      <c r="AG22" s="1">
        <f>IF(AD22&lt;=2,1,0)</f>
        <v>1</v>
      </c>
      <c r="AH22" s="1">
        <f>IF(AD22&gt;=10,1,0)</f>
        <v>0</v>
      </c>
      <c r="AI22" s="1">
        <f>SUM(AE22:AH22)</f>
        <v>1</v>
      </c>
      <c r="AO22" s="5">
        <f>13/16</f>
        <v>0.8125</v>
      </c>
    </row>
    <row r="23" spans="1:41" x14ac:dyDescent="0.25">
      <c r="A23" s="1" t="s">
        <v>65</v>
      </c>
      <c r="B23" s="1">
        <v>10.3</v>
      </c>
      <c r="C23" s="1">
        <v>5</v>
      </c>
      <c r="D23" s="1">
        <v>8</v>
      </c>
      <c r="E23" s="1">
        <f t="shared" si="0"/>
        <v>1</v>
      </c>
      <c r="F23" s="1">
        <f t="shared" si="1"/>
        <v>0</v>
      </c>
      <c r="G23" s="1">
        <f t="shared" si="2"/>
        <v>0</v>
      </c>
      <c r="H23" s="1">
        <f t="shared" si="3"/>
        <v>0</v>
      </c>
      <c r="I23" s="1">
        <f t="shared" si="4"/>
        <v>1</v>
      </c>
      <c r="N23" s="1" t="s">
        <v>73</v>
      </c>
      <c r="O23" s="1">
        <v>6.5</v>
      </c>
      <c r="P23" s="1">
        <v>4</v>
      </c>
      <c r="Q23" s="1">
        <v>2</v>
      </c>
      <c r="R23" s="1">
        <f>IF(AND((10&gt;Q23),(Q23&gt;=P23),(P23&gt;=2)),1,0)</f>
        <v>0</v>
      </c>
      <c r="S23" s="1">
        <f>IF(AND((Q23&lt;P23),(Q23&gt;2),(P23&lt;10)),1,0)</f>
        <v>0</v>
      </c>
      <c r="T23" s="1">
        <f>IF(Q23&lt;=2,1,0)</f>
        <v>1</v>
      </c>
      <c r="U23" s="1">
        <f>IF(Q23&gt;=10,1,0)</f>
        <v>0</v>
      </c>
      <c r="V23" s="1">
        <f>SUM(R23:U23)</f>
        <v>1</v>
      </c>
      <c r="AA23" s="1" t="s">
        <v>70</v>
      </c>
      <c r="AB23" s="1">
        <v>6.2</v>
      </c>
      <c r="AC23" s="1">
        <v>2</v>
      </c>
      <c r="AD23" s="1">
        <v>2</v>
      </c>
      <c r="AE23" s="1">
        <f>IF(AND((10&gt;AD23),(AD23&gt;=AC23),(AC23&gt;=2)),1,0)</f>
        <v>1</v>
      </c>
      <c r="AF23" s="1">
        <f>IF(AND((AD23&lt;AC23),(AD23&gt;2),(AC23&lt;10)),1,0)</f>
        <v>0</v>
      </c>
      <c r="AG23" s="1">
        <v>0</v>
      </c>
      <c r="AH23" s="1">
        <f>IF(AD23&gt;=10,1,0)</f>
        <v>0</v>
      </c>
      <c r="AI23" s="1">
        <f>SUM(AE23:AH23)</f>
        <v>1</v>
      </c>
      <c r="AO23" s="7">
        <f>35/43</f>
        <v>0.81395348837209303</v>
      </c>
    </row>
    <row r="24" spans="1:41" x14ac:dyDescent="0.25">
      <c r="A24" s="1" t="s">
        <v>105</v>
      </c>
      <c r="B24" s="1">
        <v>12.5</v>
      </c>
      <c r="C24" s="1">
        <v>5</v>
      </c>
      <c r="D24" s="1">
        <v>1</v>
      </c>
      <c r="E24" s="1">
        <f t="shared" si="0"/>
        <v>0</v>
      </c>
      <c r="F24" s="1">
        <f t="shared" si="1"/>
        <v>0</v>
      </c>
      <c r="G24" s="1">
        <f t="shared" si="2"/>
        <v>1</v>
      </c>
      <c r="H24" s="1">
        <f t="shared" si="3"/>
        <v>0</v>
      </c>
      <c r="I24" s="1">
        <f t="shared" si="4"/>
        <v>1</v>
      </c>
      <c r="N24" s="1" t="s">
        <v>107</v>
      </c>
      <c r="O24" s="1">
        <v>6.5</v>
      </c>
      <c r="P24" s="1">
        <v>4</v>
      </c>
      <c r="Q24" s="1">
        <v>2</v>
      </c>
      <c r="R24" s="1">
        <f>IF(AND((10&gt;Q24),(Q24&gt;=P24),(P24&gt;=2)),1,0)</f>
        <v>0</v>
      </c>
      <c r="S24" s="1">
        <f>IF(AND((Q24&lt;P24),(Q24&gt;2),(P24&lt;10)),1,0)</f>
        <v>0</v>
      </c>
      <c r="T24" s="1">
        <f>IF(Q24&lt;=2,1,0)</f>
        <v>1</v>
      </c>
      <c r="U24" s="1">
        <f>IF(Q24&gt;=10,1,0)</f>
        <v>0</v>
      </c>
      <c r="V24" s="1">
        <f>SUM(R24:U24)</f>
        <v>1</v>
      </c>
      <c r="AA24" s="1" t="s">
        <v>89</v>
      </c>
      <c r="AB24" s="1">
        <v>6.2</v>
      </c>
      <c r="AC24" s="1">
        <v>2</v>
      </c>
      <c r="AD24" s="1">
        <v>12</v>
      </c>
      <c r="AE24" s="1">
        <f>IF(AND((10&gt;AD24),(AD24&gt;=AC24),(AC24&gt;=2)),1,0)</f>
        <v>0</v>
      </c>
      <c r="AF24" s="1">
        <f>IF(AND((AD24&lt;AC24),(AD24&gt;2),(AC24&lt;10)),1,0)</f>
        <v>0</v>
      </c>
      <c r="AG24" s="1">
        <f>IF(AD24&lt;=2,1,0)</f>
        <v>0</v>
      </c>
      <c r="AH24" s="1">
        <f>IF(AD24&gt;=10,1,0)</f>
        <v>1</v>
      </c>
      <c r="AI24" s="1">
        <f>SUM(AE24:AH24)</f>
        <v>1</v>
      </c>
    </row>
    <row r="25" spans="1:41" x14ac:dyDescent="0.25">
      <c r="A25" s="1" t="s">
        <v>105</v>
      </c>
      <c r="B25" s="1">
        <v>12.5</v>
      </c>
      <c r="C25" s="1">
        <v>5</v>
      </c>
      <c r="D25" s="1">
        <v>2</v>
      </c>
      <c r="E25" s="1">
        <f t="shared" si="0"/>
        <v>0</v>
      </c>
      <c r="F25" s="1">
        <f t="shared" si="1"/>
        <v>0</v>
      </c>
      <c r="G25" s="1">
        <f t="shared" si="2"/>
        <v>1</v>
      </c>
      <c r="H25" s="1">
        <f t="shared" si="3"/>
        <v>0</v>
      </c>
      <c r="I25" s="1">
        <f t="shared" si="4"/>
        <v>1</v>
      </c>
      <c r="N25" s="1" t="s">
        <v>107</v>
      </c>
      <c r="O25" s="1">
        <v>6.5</v>
      </c>
      <c r="P25" s="1">
        <v>4</v>
      </c>
      <c r="Q25" s="1">
        <v>2</v>
      </c>
      <c r="R25" s="1">
        <f>IF(AND((10&gt;Q25),(Q25&gt;=P25),(P25&gt;=2)),1,0)</f>
        <v>0</v>
      </c>
      <c r="S25" s="1">
        <f>IF(AND((Q25&lt;P25),(Q25&gt;2),(P25&lt;10)),1,0)</f>
        <v>0</v>
      </c>
      <c r="T25" s="1">
        <f>IF(Q25&lt;=2,1,0)</f>
        <v>1</v>
      </c>
      <c r="U25" s="1">
        <f>IF(Q25&gt;=10,1,0)</f>
        <v>0</v>
      </c>
      <c r="V25" s="1">
        <f>SUM(R25:U25)</f>
        <v>1</v>
      </c>
      <c r="AA25" s="1" t="s">
        <v>70</v>
      </c>
      <c r="AB25" s="1">
        <v>6.2</v>
      </c>
      <c r="AC25" s="1">
        <v>2</v>
      </c>
      <c r="AD25" s="1">
        <v>6</v>
      </c>
      <c r="AE25" s="1">
        <f>IF(AND((10&gt;AD25),(AD25&gt;=AC25),(AC25&gt;=2)),1,0)</f>
        <v>1</v>
      </c>
      <c r="AF25" s="1">
        <f>IF(AND((AD25&lt;AC25),(AD25&gt;2),(AC25&lt;10)),1,0)</f>
        <v>0</v>
      </c>
      <c r="AG25" s="1">
        <f>IF(AD25&lt;=2,1,0)</f>
        <v>0</v>
      </c>
      <c r="AH25" s="1">
        <f>IF(AD25&gt;=10,1,0)</f>
        <v>0</v>
      </c>
      <c r="AI25" s="1">
        <f>SUM(AE25:AH25)</f>
        <v>1</v>
      </c>
    </row>
    <row r="26" spans="1:41" x14ac:dyDescent="0.25">
      <c r="A26" s="1" t="s">
        <v>79</v>
      </c>
      <c r="B26" s="1">
        <v>12.3</v>
      </c>
      <c r="C26" s="1">
        <v>5</v>
      </c>
      <c r="D26" s="1">
        <v>2</v>
      </c>
      <c r="E26" s="1">
        <f t="shared" si="0"/>
        <v>0</v>
      </c>
      <c r="F26" s="1">
        <f t="shared" si="1"/>
        <v>0</v>
      </c>
      <c r="G26" s="1">
        <f t="shared" si="2"/>
        <v>1</v>
      </c>
      <c r="H26" s="1">
        <f t="shared" si="3"/>
        <v>0</v>
      </c>
      <c r="I26" s="1">
        <f t="shared" si="4"/>
        <v>1</v>
      </c>
      <c r="N26" s="1" t="s">
        <v>73</v>
      </c>
      <c r="O26" s="1">
        <v>6.5</v>
      </c>
      <c r="P26" s="1">
        <v>3</v>
      </c>
      <c r="Q26" s="1">
        <v>5</v>
      </c>
      <c r="R26" s="1">
        <f>IF(AND((10&gt;Q26),(Q26&gt;=P26),(P26&gt;=2)),1,0)</f>
        <v>1</v>
      </c>
      <c r="S26" s="1">
        <f>IF(AND((Q26&lt;P26),(Q26&gt;2),(P26&lt;10)),1,0)</f>
        <v>0</v>
      </c>
      <c r="T26" s="1">
        <f>IF(Q26&lt;=2,1,0)</f>
        <v>0</v>
      </c>
      <c r="U26" s="1">
        <f>IF(Q26&gt;=10,1,0)</f>
        <v>0</v>
      </c>
      <c r="V26" s="1">
        <f>SUM(R26:U26)</f>
        <v>1</v>
      </c>
      <c r="AA26" s="1" t="s">
        <v>96</v>
      </c>
      <c r="AB26" s="1">
        <v>6.1</v>
      </c>
      <c r="AC26" s="1">
        <v>6</v>
      </c>
      <c r="AD26" s="1">
        <v>9</v>
      </c>
      <c r="AE26" s="1">
        <f>IF(AND((10&gt;AD26),(AD26&gt;=AC26),(AC26&gt;=2)),1,0)</f>
        <v>1</v>
      </c>
      <c r="AF26" s="1">
        <f>IF(AND((AD26&lt;AC26),(AD26&gt;2),(AC26&lt;10)),1,0)</f>
        <v>0</v>
      </c>
      <c r="AG26" s="1">
        <f>IF(AD26&lt;=2,1,0)</f>
        <v>0</v>
      </c>
      <c r="AH26" s="1">
        <f>IF(AD26&gt;=10,1,0)</f>
        <v>0</v>
      </c>
      <c r="AI26" s="1">
        <f>SUM(AE26:AH26)</f>
        <v>1</v>
      </c>
    </row>
    <row r="27" spans="1:41" x14ac:dyDescent="0.25">
      <c r="A27" s="1" t="s">
        <v>79</v>
      </c>
      <c r="B27" s="1">
        <v>12.3</v>
      </c>
      <c r="C27" s="1">
        <v>5</v>
      </c>
      <c r="D27" s="1">
        <v>2</v>
      </c>
      <c r="E27" s="1">
        <f t="shared" si="0"/>
        <v>0</v>
      </c>
      <c r="F27" s="1">
        <f t="shared" si="1"/>
        <v>0</v>
      </c>
      <c r="G27" s="1">
        <f t="shared" si="2"/>
        <v>1</v>
      </c>
      <c r="H27" s="1">
        <f t="shared" si="3"/>
        <v>0</v>
      </c>
      <c r="I27" s="1">
        <f t="shared" si="4"/>
        <v>1</v>
      </c>
      <c r="N27" s="1" t="s">
        <v>107</v>
      </c>
      <c r="O27" s="1">
        <v>6.5</v>
      </c>
      <c r="P27" s="1">
        <v>3</v>
      </c>
      <c r="Q27" s="1">
        <v>1</v>
      </c>
      <c r="R27" s="1">
        <f>IF(AND((10&gt;Q27),(Q27&gt;=P27),(P27&gt;=2)),1,0)</f>
        <v>0</v>
      </c>
      <c r="S27" s="1">
        <f>IF(AND((Q27&lt;P27),(Q27&gt;2),(P27&lt;10)),1,0)</f>
        <v>0</v>
      </c>
      <c r="T27" s="1">
        <f>IF(Q27&lt;=2,1,0)</f>
        <v>1</v>
      </c>
      <c r="U27" s="1">
        <f>IF(Q27&gt;=10,1,0)</f>
        <v>0</v>
      </c>
      <c r="V27" s="1">
        <f>SUM(R27:U27)</f>
        <v>1</v>
      </c>
      <c r="AA27" s="1" t="s">
        <v>96</v>
      </c>
      <c r="AB27" s="1">
        <v>6.1</v>
      </c>
      <c r="AC27" s="1">
        <v>6</v>
      </c>
      <c r="AD27" s="1">
        <v>1</v>
      </c>
      <c r="AE27" s="1">
        <f>IF(AND((10&gt;AD27),(AD27&gt;=AC27),(AC27&gt;=2)),1,0)</f>
        <v>0</v>
      </c>
      <c r="AF27" s="1">
        <f>IF(AND((AD27&lt;AC27),(AD27&gt;2),(AC27&lt;10)),1,0)</f>
        <v>0</v>
      </c>
      <c r="AG27" s="1">
        <f>IF(AD27&lt;=2,1,0)</f>
        <v>1</v>
      </c>
      <c r="AH27" s="1">
        <f>IF(AD27&gt;=10,1,0)</f>
        <v>0</v>
      </c>
      <c r="AI27" s="1">
        <f>SUM(AE27:AH27)</f>
        <v>1</v>
      </c>
    </row>
    <row r="28" spans="1:41" x14ac:dyDescent="0.25">
      <c r="A28" s="1" t="s">
        <v>79</v>
      </c>
      <c r="B28" s="1">
        <v>12.3</v>
      </c>
      <c r="C28" s="1">
        <v>5</v>
      </c>
      <c r="D28" s="1">
        <v>2</v>
      </c>
      <c r="E28" s="1">
        <f t="shared" si="0"/>
        <v>0</v>
      </c>
      <c r="F28" s="1">
        <f t="shared" si="1"/>
        <v>0</v>
      </c>
      <c r="G28" s="1">
        <f t="shared" si="2"/>
        <v>1</v>
      </c>
      <c r="H28" s="1">
        <f t="shared" si="3"/>
        <v>0</v>
      </c>
      <c r="I28" s="1">
        <f t="shared" si="4"/>
        <v>1</v>
      </c>
      <c r="N28" s="1" t="s">
        <v>107</v>
      </c>
      <c r="O28" s="1">
        <v>6.5</v>
      </c>
      <c r="P28" s="1">
        <v>3</v>
      </c>
      <c r="Q28" s="1">
        <v>2</v>
      </c>
      <c r="R28" s="1">
        <f>IF(AND((10&gt;Q28),(Q28&gt;=P28),(P28&gt;=2)),1,0)</f>
        <v>0</v>
      </c>
      <c r="S28" s="1">
        <f>IF(AND((Q28&lt;P28),(Q28&gt;2),(P28&lt;10)),1,0)</f>
        <v>0</v>
      </c>
      <c r="T28" s="1">
        <f>IF(Q28&lt;=2,1,0)</f>
        <v>1</v>
      </c>
      <c r="U28" s="1">
        <f>IF(Q28&gt;=10,1,0)</f>
        <v>0</v>
      </c>
      <c r="V28" s="1">
        <f>SUM(R28:U28)</f>
        <v>1</v>
      </c>
      <c r="AA28" s="1" t="s">
        <v>96</v>
      </c>
      <c r="AB28" s="1">
        <v>6.1</v>
      </c>
      <c r="AC28" s="1">
        <v>5</v>
      </c>
      <c r="AD28" s="1">
        <v>5</v>
      </c>
      <c r="AE28" s="1">
        <f>IF(AND((10&gt;AD28),(AD28&gt;=AC28),(AC28&gt;=2)),1,0)</f>
        <v>1</v>
      </c>
      <c r="AF28" s="1">
        <f>IF(AND((AD28&lt;AC28),(AD28&gt;2),(AC28&lt;10)),1,0)</f>
        <v>0</v>
      </c>
      <c r="AG28" s="1">
        <f>IF(AD28&lt;=2,1,0)</f>
        <v>0</v>
      </c>
      <c r="AH28" s="1">
        <f>IF(AD28&gt;=10,1,0)</f>
        <v>0</v>
      </c>
      <c r="AI28" s="1">
        <f>SUM(AE28:AH28)</f>
        <v>1</v>
      </c>
    </row>
    <row r="29" spans="1:41" x14ac:dyDescent="0.25">
      <c r="A29" s="1" t="s">
        <v>76</v>
      </c>
      <c r="B29" s="1">
        <v>11.5</v>
      </c>
      <c r="C29" s="1">
        <v>5</v>
      </c>
      <c r="D29" s="1">
        <v>2</v>
      </c>
      <c r="E29" s="1">
        <f t="shared" si="0"/>
        <v>0</v>
      </c>
      <c r="F29" s="1">
        <f t="shared" si="1"/>
        <v>0</v>
      </c>
      <c r="G29" s="1">
        <f t="shared" si="2"/>
        <v>1</v>
      </c>
      <c r="H29" s="1">
        <f t="shared" si="3"/>
        <v>0</v>
      </c>
      <c r="I29" s="1">
        <f t="shared" si="4"/>
        <v>1</v>
      </c>
      <c r="N29" s="1" t="s">
        <v>73</v>
      </c>
      <c r="O29" s="1">
        <v>6.5</v>
      </c>
      <c r="P29" s="1">
        <v>3</v>
      </c>
      <c r="Q29" s="1">
        <v>1</v>
      </c>
      <c r="R29" s="1">
        <f>IF(AND((10&gt;Q29),(Q29&gt;=P29),(P29&gt;=2)),1,0)</f>
        <v>0</v>
      </c>
      <c r="S29" s="1">
        <f>IF(AND((Q29&lt;P29),(Q29&gt;2),(P29&lt;10)),1,0)</f>
        <v>0</v>
      </c>
      <c r="T29" s="1">
        <f>IF(Q29&lt;=2,1,0)</f>
        <v>1</v>
      </c>
      <c r="U29" s="1">
        <f>IF(Q29&gt;=10,1,0)</f>
        <v>0</v>
      </c>
      <c r="V29" s="1">
        <f>SUM(R29:U29)</f>
        <v>1</v>
      </c>
      <c r="AA29" s="1" t="s">
        <v>96</v>
      </c>
      <c r="AB29" s="1">
        <v>6.1</v>
      </c>
      <c r="AC29" s="1">
        <v>5</v>
      </c>
      <c r="AD29" s="1">
        <v>12</v>
      </c>
      <c r="AE29" s="1">
        <f>IF(AND((10&gt;AD29),(AD29&gt;=AC29),(AC29&gt;=2)),1,0)</f>
        <v>0</v>
      </c>
      <c r="AF29" s="1">
        <f>IF(AND((AD29&lt;AC29),(AD29&gt;2),(AC29&lt;10)),1,0)</f>
        <v>0</v>
      </c>
      <c r="AG29" s="1">
        <f>IF(AD29&lt;=2,1,0)</f>
        <v>0</v>
      </c>
      <c r="AH29" s="1">
        <f>IF(AD29&gt;=10,1,0)</f>
        <v>1</v>
      </c>
      <c r="AI29" s="1">
        <f>SUM(AE29:AH29)</f>
        <v>1</v>
      </c>
    </row>
    <row r="30" spans="1:41" x14ac:dyDescent="0.25">
      <c r="A30" s="1" t="s">
        <v>76</v>
      </c>
      <c r="B30" s="1">
        <v>11.5</v>
      </c>
      <c r="C30" s="1">
        <v>5</v>
      </c>
      <c r="D30" s="1">
        <v>2</v>
      </c>
      <c r="E30" s="1">
        <f t="shared" si="0"/>
        <v>0</v>
      </c>
      <c r="F30" s="1">
        <f t="shared" si="1"/>
        <v>0</v>
      </c>
      <c r="G30" s="1">
        <f t="shared" si="2"/>
        <v>1</v>
      </c>
      <c r="H30" s="1">
        <f t="shared" si="3"/>
        <v>0</v>
      </c>
      <c r="I30" s="1">
        <f t="shared" si="4"/>
        <v>1</v>
      </c>
      <c r="N30" s="1" t="s">
        <v>73</v>
      </c>
      <c r="O30" s="1">
        <v>6.5</v>
      </c>
      <c r="P30" s="1">
        <v>2</v>
      </c>
      <c r="Q30" s="1">
        <v>2</v>
      </c>
      <c r="R30" s="1">
        <f>IF(AND((10&gt;Q30),(Q30&gt;=P30),(P30&gt;=2)),1,0)</f>
        <v>1</v>
      </c>
      <c r="S30" s="1">
        <f>IF(AND((Q30&lt;P30),(Q30&gt;2),(P30&lt;10)),1,0)</f>
        <v>0</v>
      </c>
      <c r="T30" s="1">
        <v>0</v>
      </c>
      <c r="U30" s="1">
        <f>IF(Q30&gt;=10,1,0)</f>
        <v>0</v>
      </c>
      <c r="V30" s="1">
        <f>SUM(R30:U30)</f>
        <v>1</v>
      </c>
      <c r="AA30" s="1" t="s">
        <v>96</v>
      </c>
      <c r="AB30" s="1">
        <v>6.1</v>
      </c>
      <c r="AC30" s="1">
        <v>5</v>
      </c>
      <c r="AD30" s="1">
        <v>2</v>
      </c>
      <c r="AE30" s="1">
        <f>IF(AND((10&gt;AD30),(AD30&gt;=AC30),(AC30&gt;=2)),1,0)</f>
        <v>0</v>
      </c>
      <c r="AF30" s="1">
        <f>IF(AND((AD30&lt;AC30),(AD30&gt;2),(AC30&lt;10)),1,0)</f>
        <v>0</v>
      </c>
      <c r="AG30" s="1">
        <f>IF(AD30&lt;=2,1,0)</f>
        <v>1</v>
      </c>
      <c r="AH30" s="1">
        <f>IF(AD30&gt;=10,1,0)</f>
        <v>0</v>
      </c>
      <c r="AI30" s="1">
        <f>SUM(AE30:AH30)</f>
        <v>1</v>
      </c>
    </row>
    <row r="31" spans="1:41" x14ac:dyDescent="0.25">
      <c r="A31" s="1" t="s">
        <v>76</v>
      </c>
      <c r="B31" s="1">
        <v>11.5</v>
      </c>
      <c r="C31" s="1">
        <v>5</v>
      </c>
      <c r="D31" s="1">
        <v>2</v>
      </c>
      <c r="E31" s="1">
        <f t="shared" si="0"/>
        <v>0</v>
      </c>
      <c r="F31" s="1">
        <f t="shared" si="1"/>
        <v>0</v>
      </c>
      <c r="G31" s="1">
        <f t="shared" si="2"/>
        <v>1</v>
      </c>
      <c r="H31" s="1">
        <f t="shared" si="3"/>
        <v>0</v>
      </c>
      <c r="I31" s="1">
        <f t="shared" si="4"/>
        <v>1</v>
      </c>
      <c r="N31" s="1" t="s">
        <v>107</v>
      </c>
      <c r="O31" s="1">
        <v>6.5</v>
      </c>
      <c r="P31" s="1">
        <v>2</v>
      </c>
      <c r="Q31" s="1">
        <v>14</v>
      </c>
      <c r="R31" s="1">
        <f>IF(AND((10&gt;Q31),(Q31&gt;=P31),(P31&gt;=2)),1,0)</f>
        <v>0</v>
      </c>
      <c r="S31" s="1">
        <f>IF(AND((Q31&lt;P31),(Q31&gt;2),(P31&lt;10)),1,0)</f>
        <v>0</v>
      </c>
      <c r="T31" s="1">
        <f>IF(Q31&lt;=2,1,0)</f>
        <v>0</v>
      </c>
      <c r="U31" s="1">
        <f>IF(Q31&gt;=10,1,0)</f>
        <v>1</v>
      </c>
      <c r="V31" s="1">
        <f>SUM(R31:U31)</f>
        <v>1</v>
      </c>
      <c r="AA31" s="1" t="s">
        <v>96</v>
      </c>
      <c r="AB31" s="1">
        <v>6.1</v>
      </c>
      <c r="AC31" s="1">
        <v>5</v>
      </c>
      <c r="AD31" s="1">
        <v>1</v>
      </c>
      <c r="AE31" s="1">
        <f>IF(AND((10&gt;AD31),(AD31&gt;=AC31),(AC31&gt;=2)),1,0)</f>
        <v>0</v>
      </c>
      <c r="AF31" s="1">
        <f>IF(AND((AD31&lt;AC31),(AD31&gt;2),(AC31&lt;10)),1,0)</f>
        <v>0</v>
      </c>
      <c r="AG31" s="1">
        <f>IF(AD31&lt;=2,1,0)</f>
        <v>1</v>
      </c>
      <c r="AH31" s="1">
        <f>IF(AD31&gt;=10,1,0)</f>
        <v>0</v>
      </c>
      <c r="AI31" s="1">
        <f>SUM(AE31:AH31)</f>
        <v>1</v>
      </c>
    </row>
    <row r="32" spans="1:41" x14ac:dyDescent="0.25">
      <c r="A32" s="1" t="s">
        <v>76</v>
      </c>
      <c r="B32" s="1">
        <v>11.5</v>
      </c>
      <c r="C32" s="1">
        <v>5</v>
      </c>
      <c r="D32" s="1">
        <v>1</v>
      </c>
      <c r="E32" s="1">
        <f t="shared" si="0"/>
        <v>0</v>
      </c>
      <c r="F32" s="1">
        <f t="shared" si="1"/>
        <v>0</v>
      </c>
      <c r="G32" s="1">
        <f t="shared" si="2"/>
        <v>1</v>
      </c>
      <c r="H32" s="1">
        <f t="shared" si="3"/>
        <v>0</v>
      </c>
      <c r="I32" s="1">
        <f t="shared" si="4"/>
        <v>1</v>
      </c>
      <c r="N32" s="1" t="s">
        <v>107</v>
      </c>
      <c r="O32" s="1">
        <v>6.5</v>
      </c>
      <c r="P32" s="1">
        <v>2</v>
      </c>
      <c r="Q32" s="1">
        <v>6</v>
      </c>
      <c r="R32" s="1">
        <f>IF(AND((10&gt;Q32),(Q32&gt;=P32),(P32&gt;=2)),1,0)</f>
        <v>1</v>
      </c>
      <c r="S32" s="1">
        <f>IF(AND((Q32&lt;P32),(Q32&gt;2),(P32&lt;10)),1,0)</f>
        <v>0</v>
      </c>
      <c r="T32" s="1">
        <f>IF(Q32&lt;=2,1,0)</f>
        <v>0</v>
      </c>
      <c r="U32" s="1">
        <f>IF(Q32&gt;=10,1,0)</f>
        <v>0</v>
      </c>
      <c r="V32" s="1">
        <f>SUM(R32:U32)</f>
        <v>1</v>
      </c>
      <c r="AA32" s="1" t="s">
        <v>96</v>
      </c>
      <c r="AB32" s="1">
        <v>6.1</v>
      </c>
      <c r="AC32" s="1">
        <v>5</v>
      </c>
      <c r="AD32" s="1">
        <v>1</v>
      </c>
      <c r="AE32" s="1">
        <f>IF(AND((10&gt;AD32),(AD32&gt;=AC32),(AC32&gt;=2)),1,0)</f>
        <v>0</v>
      </c>
      <c r="AF32" s="1">
        <f>IF(AND((AD32&lt;AC32),(AD32&gt;2),(AC32&lt;10)),1,0)</f>
        <v>0</v>
      </c>
      <c r="AG32" s="1">
        <f>IF(AD32&lt;=2,1,0)</f>
        <v>1</v>
      </c>
      <c r="AH32" s="1">
        <f>IF(AD32&gt;=10,1,0)</f>
        <v>0</v>
      </c>
      <c r="AI32" s="1">
        <f>SUM(AE32:AH32)</f>
        <v>1</v>
      </c>
    </row>
    <row r="33" spans="1:35" x14ac:dyDescent="0.25">
      <c r="A33" s="1" t="s">
        <v>76</v>
      </c>
      <c r="B33" s="1">
        <v>11.5</v>
      </c>
      <c r="C33" s="1">
        <v>5</v>
      </c>
      <c r="D33" s="1">
        <v>1</v>
      </c>
      <c r="E33" s="1">
        <f t="shared" si="0"/>
        <v>0</v>
      </c>
      <c r="F33" s="1">
        <f t="shared" si="1"/>
        <v>0</v>
      </c>
      <c r="G33" s="1">
        <f t="shared" si="2"/>
        <v>1</v>
      </c>
      <c r="H33" s="1">
        <f t="shared" si="3"/>
        <v>0</v>
      </c>
      <c r="I33" s="1">
        <f t="shared" si="4"/>
        <v>1</v>
      </c>
      <c r="N33" s="1" t="s">
        <v>66</v>
      </c>
      <c r="O33" s="1">
        <v>6.6</v>
      </c>
      <c r="P33" s="1">
        <v>7</v>
      </c>
      <c r="Q33" s="1">
        <v>12</v>
      </c>
      <c r="R33" s="1">
        <f>IF(AND((10&gt;Q33),(Q33&gt;=P33),(P33&gt;=2)),1,0)</f>
        <v>0</v>
      </c>
      <c r="S33" s="1">
        <f>IF(AND((Q33&lt;P33),(Q33&gt;2),(P33&lt;10)),1,0)</f>
        <v>0</v>
      </c>
      <c r="T33" s="1">
        <f>IF(Q33&lt;=2,1,0)</f>
        <v>0</v>
      </c>
      <c r="U33" s="1">
        <f>IF(Q33&gt;=10,1,0)</f>
        <v>1</v>
      </c>
      <c r="V33" s="1">
        <f>SUM(R33:U33)</f>
        <v>1</v>
      </c>
      <c r="AA33" s="1" t="s">
        <v>96</v>
      </c>
      <c r="AB33" s="1">
        <v>6.1</v>
      </c>
      <c r="AC33" s="1">
        <v>5</v>
      </c>
      <c r="AD33" s="1">
        <v>2</v>
      </c>
      <c r="AE33" s="1">
        <f>IF(AND((10&gt;AD33),(AD33&gt;=AC33),(AC33&gt;=2)),1,0)</f>
        <v>0</v>
      </c>
      <c r="AF33" s="1">
        <f>IF(AND((AD33&lt;AC33),(AD33&gt;2),(AC33&lt;10)),1,0)</f>
        <v>0</v>
      </c>
      <c r="AG33" s="1">
        <f>IF(AD33&lt;=2,1,0)</f>
        <v>1</v>
      </c>
      <c r="AH33" s="1">
        <f>IF(AD33&gt;=10,1,0)</f>
        <v>0</v>
      </c>
      <c r="AI33" s="1">
        <f>SUM(AE33:AH33)</f>
        <v>1</v>
      </c>
    </row>
    <row r="34" spans="1:35" x14ac:dyDescent="0.25">
      <c r="A34" s="1" t="s">
        <v>65</v>
      </c>
      <c r="B34" s="1">
        <v>10.3</v>
      </c>
      <c r="C34" s="1">
        <v>5</v>
      </c>
      <c r="D34" s="1">
        <v>1</v>
      </c>
      <c r="E34" s="1">
        <f t="shared" ref="E34:E65" si="5">IF(AND((10&gt;D34),(D34&gt;=C34),(C34&gt;=2)),1,0)</f>
        <v>0</v>
      </c>
      <c r="F34" s="1">
        <f t="shared" ref="F34:F56" si="6">IF(AND((D34&lt;C34),(D34&gt;2),(C34&lt;10)),1,0)</f>
        <v>0</v>
      </c>
      <c r="G34" s="1">
        <f t="shared" ref="G34:G53" si="7">IF(D34&lt;=2,1,0)</f>
        <v>1</v>
      </c>
      <c r="H34" s="1">
        <f t="shared" ref="H34:H56" si="8">IF(D34&gt;=10,1,0)</f>
        <v>0</v>
      </c>
      <c r="I34" s="1">
        <f t="shared" ref="I34:I65" si="9">SUM(E34:H34)</f>
        <v>1</v>
      </c>
      <c r="N34" s="1" t="s">
        <v>66</v>
      </c>
      <c r="O34" s="1">
        <v>6.6</v>
      </c>
      <c r="P34" s="1">
        <v>6</v>
      </c>
      <c r="Q34" s="1">
        <v>5</v>
      </c>
      <c r="R34" s="1">
        <f>IF(AND((10&gt;Q34),(Q34&gt;=P34),(P34&gt;=2)),1,0)</f>
        <v>0</v>
      </c>
      <c r="S34" s="1">
        <f>IF(AND((Q34&lt;P34),(Q34&gt;2),(P34&lt;10)),1,0)</f>
        <v>1</v>
      </c>
      <c r="T34" s="1">
        <f>IF(Q34&lt;=2,1,0)</f>
        <v>0</v>
      </c>
      <c r="U34" s="1">
        <f>IF(Q34&gt;=10,1,0)</f>
        <v>0</v>
      </c>
      <c r="V34" s="1">
        <f>SUM(R34:U34)</f>
        <v>1</v>
      </c>
      <c r="AA34" s="1" t="s">
        <v>96</v>
      </c>
      <c r="AB34" s="1">
        <v>6.1</v>
      </c>
      <c r="AC34" s="1">
        <v>5</v>
      </c>
      <c r="AD34" s="1">
        <v>1</v>
      </c>
      <c r="AE34" s="1">
        <f>IF(AND((10&gt;AD34),(AD34&gt;=AC34),(AC34&gt;=2)),1,0)</f>
        <v>0</v>
      </c>
      <c r="AF34" s="1">
        <f>IF(AND((AD34&lt;AC34),(AD34&gt;2),(AC34&lt;10)),1,0)</f>
        <v>0</v>
      </c>
      <c r="AG34" s="1">
        <f>IF(AD34&lt;=2,1,0)</f>
        <v>1</v>
      </c>
      <c r="AH34" s="1">
        <f>IF(AD34&gt;=10,1,0)</f>
        <v>0</v>
      </c>
      <c r="AI34" s="1">
        <f>SUM(AE34:AH34)</f>
        <v>1</v>
      </c>
    </row>
    <row r="35" spans="1:35" x14ac:dyDescent="0.25">
      <c r="A35" s="1" t="s">
        <v>65</v>
      </c>
      <c r="B35" s="1">
        <v>10.3</v>
      </c>
      <c r="C35" s="1">
        <v>5</v>
      </c>
      <c r="D35" s="1">
        <v>2</v>
      </c>
      <c r="E35" s="1">
        <f t="shared" si="5"/>
        <v>0</v>
      </c>
      <c r="F35" s="1">
        <f t="shared" si="6"/>
        <v>0</v>
      </c>
      <c r="G35" s="1">
        <f t="shared" si="7"/>
        <v>1</v>
      </c>
      <c r="H35" s="1">
        <f t="shared" si="8"/>
        <v>0</v>
      </c>
      <c r="I35" s="1">
        <f t="shared" si="9"/>
        <v>1</v>
      </c>
      <c r="N35" s="1" t="s">
        <v>66</v>
      </c>
      <c r="O35" s="1">
        <v>6.6</v>
      </c>
      <c r="P35" s="1">
        <v>6</v>
      </c>
      <c r="Q35" s="1">
        <v>2</v>
      </c>
      <c r="R35" s="1">
        <f>IF(AND((10&gt;Q35),(Q35&gt;=P35),(P35&gt;=2)),1,0)</f>
        <v>0</v>
      </c>
      <c r="S35" s="1">
        <f>IF(AND((Q35&lt;P35),(Q35&gt;2),(P35&lt;10)),1,0)</f>
        <v>0</v>
      </c>
      <c r="T35" s="1">
        <f>IF(Q35&lt;=2,1,0)</f>
        <v>1</v>
      </c>
      <c r="U35" s="1">
        <f>IF(Q35&gt;=10,1,0)</f>
        <v>0</v>
      </c>
      <c r="V35" s="1">
        <f>SUM(R35:U35)</f>
        <v>1</v>
      </c>
      <c r="AA35" s="1" t="s">
        <v>96</v>
      </c>
      <c r="AB35" s="1">
        <v>6.1</v>
      </c>
      <c r="AC35" s="1">
        <v>5</v>
      </c>
      <c r="AD35" s="1">
        <v>1</v>
      </c>
      <c r="AE35" s="1">
        <f>IF(AND((10&gt;AD35),(AD35&gt;=AC35),(AC35&gt;=2)),1,0)</f>
        <v>0</v>
      </c>
      <c r="AF35" s="1">
        <f>IF(AND((AD35&lt;AC35),(AD35&gt;2),(AC35&lt;10)),1,0)</f>
        <v>0</v>
      </c>
      <c r="AG35" s="1">
        <f>IF(AD35&lt;=2,1,0)</f>
        <v>1</v>
      </c>
      <c r="AH35" s="1">
        <f>IF(AD35&gt;=10,1,0)</f>
        <v>0</v>
      </c>
      <c r="AI35" s="1">
        <f>SUM(AE35:AH35)</f>
        <v>1</v>
      </c>
    </row>
    <row r="36" spans="1:35" x14ac:dyDescent="0.25">
      <c r="A36" s="1" t="s">
        <v>65</v>
      </c>
      <c r="B36" s="1">
        <v>10.3</v>
      </c>
      <c r="C36" s="1">
        <v>5</v>
      </c>
      <c r="D36" s="1">
        <v>1</v>
      </c>
      <c r="E36" s="1">
        <f t="shared" si="5"/>
        <v>0</v>
      </c>
      <c r="F36" s="1">
        <f t="shared" si="6"/>
        <v>0</v>
      </c>
      <c r="G36" s="1">
        <f t="shared" si="7"/>
        <v>1</v>
      </c>
      <c r="H36" s="1">
        <f t="shared" si="8"/>
        <v>0</v>
      </c>
      <c r="I36" s="1">
        <f t="shared" si="9"/>
        <v>1</v>
      </c>
      <c r="N36" s="1" t="s">
        <v>66</v>
      </c>
      <c r="O36" s="1">
        <v>6.6</v>
      </c>
      <c r="P36" s="1">
        <v>5</v>
      </c>
      <c r="Q36" s="1">
        <v>2</v>
      </c>
      <c r="R36" s="1">
        <f>IF(AND((10&gt;Q36),(Q36&gt;=P36),(P36&gt;=2)),1,0)</f>
        <v>0</v>
      </c>
      <c r="S36" s="1">
        <f>IF(AND((Q36&lt;P36),(Q36&gt;2),(P36&lt;10)),1,0)</f>
        <v>0</v>
      </c>
      <c r="T36" s="1">
        <f>IF(Q36&lt;=2,1,0)</f>
        <v>1</v>
      </c>
      <c r="U36" s="1">
        <f>IF(Q36&gt;=10,1,0)</f>
        <v>0</v>
      </c>
      <c r="V36" s="1">
        <f>SUM(R36:U36)</f>
        <v>1</v>
      </c>
      <c r="AA36" s="1" t="s">
        <v>96</v>
      </c>
      <c r="AB36" s="1">
        <v>6.1</v>
      </c>
      <c r="AC36" s="1">
        <v>5</v>
      </c>
      <c r="AD36" s="1">
        <v>2</v>
      </c>
      <c r="AE36" s="1">
        <f>IF(AND((10&gt;AD36),(AD36&gt;=AC36),(AC36&gt;=2)),1,0)</f>
        <v>0</v>
      </c>
      <c r="AF36" s="1">
        <f>IF(AND((AD36&lt;AC36),(AD36&gt;2),(AC36&lt;10)),1,0)</f>
        <v>0</v>
      </c>
      <c r="AG36" s="1">
        <f>IF(AD36&lt;=2,1,0)</f>
        <v>1</v>
      </c>
      <c r="AH36" s="1">
        <f>IF(AD36&gt;=10,1,0)</f>
        <v>0</v>
      </c>
      <c r="AI36" s="1">
        <f>SUM(AE36:AH36)</f>
        <v>1</v>
      </c>
    </row>
    <row r="37" spans="1:35" x14ac:dyDescent="0.25">
      <c r="A37" s="1" t="s">
        <v>105</v>
      </c>
      <c r="B37" s="1">
        <v>12.5</v>
      </c>
      <c r="C37" s="1">
        <v>4</v>
      </c>
      <c r="D37" s="1">
        <v>12</v>
      </c>
      <c r="E37" s="1">
        <f t="shared" si="5"/>
        <v>0</v>
      </c>
      <c r="F37" s="1">
        <f t="shared" si="6"/>
        <v>0</v>
      </c>
      <c r="G37" s="1">
        <f t="shared" si="7"/>
        <v>0</v>
      </c>
      <c r="H37" s="1">
        <f t="shared" si="8"/>
        <v>1</v>
      </c>
      <c r="I37" s="1">
        <f t="shared" si="9"/>
        <v>1</v>
      </c>
      <c r="N37" s="1" t="s">
        <v>66</v>
      </c>
      <c r="O37" s="1">
        <v>6.6</v>
      </c>
      <c r="P37" s="1">
        <v>3</v>
      </c>
      <c r="Q37" s="1">
        <v>2</v>
      </c>
      <c r="R37" s="1">
        <f>IF(AND((10&gt;Q37),(Q37&gt;=P37),(P37&gt;=2)),1,0)</f>
        <v>0</v>
      </c>
      <c r="S37" s="1">
        <f>IF(AND((Q37&lt;P37),(Q37&gt;2),(P37&lt;10)),1,0)</f>
        <v>0</v>
      </c>
      <c r="T37" s="1">
        <f>IF(Q37&lt;=2,1,0)</f>
        <v>1</v>
      </c>
      <c r="U37" s="1">
        <f>IF(Q37&gt;=10,1,0)</f>
        <v>0</v>
      </c>
      <c r="V37" s="1">
        <f>SUM(R37:U37)</f>
        <v>1</v>
      </c>
      <c r="AA37" s="1" t="s">
        <v>96</v>
      </c>
      <c r="AB37" s="1">
        <v>6.1</v>
      </c>
      <c r="AC37" s="1">
        <v>5</v>
      </c>
      <c r="AD37" s="1">
        <v>1</v>
      </c>
      <c r="AE37" s="1">
        <f>IF(AND((10&gt;AD37),(AD37&gt;=AC37),(AC37&gt;=2)),1,0)</f>
        <v>0</v>
      </c>
      <c r="AF37" s="1">
        <f>IF(AND((AD37&lt;AC37),(AD37&gt;2),(AC37&lt;10)),1,0)</f>
        <v>0</v>
      </c>
      <c r="AG37" s="1">
        <f>IF(AD37&lt;=2,1,0)</f>
        <v>1</v>
      </c>
      <c r="AH37" s="1">
        <f>IF(AD37&gt;=10,1,0)</f>
        <v>0</v>
      </c>
      <c r="AI37" s="1">
        <f>SUM(AE37:AH37)</f>
        <v>1</v>
      </c>
    </row>
    <row r="38" spans="1:35" x14ac:dyDescent="0.25">
      <c r="A38" s="1" t="s">
        <v>105</v>
      </c>
      <c r="B38" s="1">
        <v>12.5</v>
      </c>
      <c r="C38" s="1">
        <v>4</v>
      </c>
      <c r="D38" s="1">
        <v>13</v>
      </c>
      <c r="E38" s="1">
        <f t="shared" si="5"/>
        <v>0</v>
      </c>
      <c r="F38" s="1">
        <f t="shared" si="6"/>
        <v>0</v>
      </c>
      <c r="G38" s="1">
        <f t="shared" si="7"/>
        <v>0</v>
      </c>
      <c r="H38" s="1">
        <f t="shared" si="8"/>
        <v>1</v>
      </c>
      <c r="I38" s="1">
        <f t="shared" si="9"/>
        <v>1</v>
      </c>
      <c r="N38" s="1" t="s">
        <v>66</v>
      </c>
      <c r="O38" s="1">
        <v>6.6</v>
      </c>
      <c r="P38" s="1">
        <v>3</v>
      </c>
      <c r="Q38" s="1">
        <v>2</v>
      </c>
      <c r="R38" s="1">
        <f>IF(AND((10&gt;Q38),(Q38&gt;=P38),(P38&gt;=2)),1,0)</f>
        <v>0</v>
      </c>
      <c r="S38" s="1">
        <f>IF(AND((Q38&lt;P38),(Q38&gt;2),(P38&lt;10)),1,0)</f>
        <v>0</v>
      </c>
      <c r="T38" s="1">
        <f>IF(Q38&lt;=2,1,0)</f>
        <v>1</v>
      </c>
      <c r="U38" s="1">
        <f>IF(Q38&gt;=10,1,0)</f>
        <v>0</v>
      </c>
      <c r="V38" s="1">
        <f>SUM(R38:U38)</f>
        <v>1</v>
      </c>
      <c r="AA38" s="1" t="s">
        <v>96</v>
      </c>
      <c r="AB38" s="1">
        <v>6.1</v>
      </c>
      <c r="AC38" s="1">
        <v>4</v>
      </c>
      <c r="AD38" s="1">
        <v>2</v>
      </c>
      <c r="AE38" s="1">
        <f>IF(AND((10&gt;AD38),(AD38&gt;=AC38),(AC38&gt;=2)),1,0)</f>
        <v>0</v>
      </c>
      <c r="AF38" s="1">
        <f>IF(AND((AD38&lt;AC38),(AD38&gt;2),(AC38&lt;10)),1,0)</f>
        <v>0</v>
      </c>
      <c r="AG38" s="1">
        <f>IF(AD38&lt;=2,1,0)</f>
        <v>1</v>
      </c>
      <c r="AH38" s="1">
        <f>IF(AD38&gt;=10,1,0)</f>
        <v>0</v>
      </c>
      <c r="AI38" s="1">
        <f>SUM(AE38:AH38)</f>
        <v>1</v>
      </c>
    </row>
    <row r="39" spans="1:35" x14ac:dyDescent="0.25">
      <c r="A39" s="1" t="s">
        <v>105</v>
      </c>
      <c r="B39" s="1">
        <v>12.5</v>
      </c>
      <c r="C39" s="1">
        <v>4</v>
      </c>
      <c r="D39" s="1">
        <v>1</v>
      </c>
      <c r="E39" s="1">
        <f t="shared" si="5"/>
        <v>0</v>
      </c>
      <c r="F39" s="1">
        <f t="shared" si="6"/>
        <v>0</v>
      </c>
      <c r="G39" s="1">
        <f t="shared" si="7"/>
        <v>1</v>
      </c>
      <c r="H39" s="1">
        <f t="shared" si="8"/>
        <v>0</v>
      </c>
      <c r="I39" s="1">
        <f t="shared" si="9"/>
        <v>1</v>
      </c>
      <c r="N39" s="1" t="s">
        <v>66</v>
      </c>
      <c r="O39" s="1">
        <v>6.6</v>
      </c>
      <c r="P39" s="1">
        <v>3</v>
      </c>
      <c r="Q39" s="1">
        <v>2</v>
      </c>
      <c r="R39" s="1">
        <f>IF(AND((10&gt;Q39),(Q39&gt;=P39),(P39&gt;=2)),1,0)</f>
        <v>0</v>
      </c>
      <c r="S39" s="1">
        <f>IF(AND((Q39&lt;P39),(Q39&gt;2),(P39&lt;10)),1,0)</f>
        <v>0</v>
      </c>
      <c r="T39" s="1">
        <f>IF(Q39&lt;=2,1,0)</f>
        <v>1</v>
      </c>
      <c r="U39" s="1">
        <f>IF(Q39&gt;=10,1,0)</f>
        <v>0</v>
      </c>
      <c r="V39" s="1">
        <f>SUM(R39:U39)</f>
        <v>1</v>
      </c>
      <c r="AA39" s="1" t="s">
        <v>96</v>
      </c>
      <c r="AB39" s="1">
        <v>6.1</v>
      </c>
      <c r="AC39" s="1">
        <v>4</v>
      </c>
      <c r="AD39" s="1">
        <v>1</v>
      </c>
      <c r="AE39" s="1">
        <f>IF(AND((10&gt;AD39),(AD39&gt;=AC39),(AC39&gt;=2)),1,0)</f>
        <v>0</v>
      </c>
      <c r="AF39" s="1">
        <f>IF(AND((AD39&lt;AC39),(AD39&gt;2),(AC39&lt;10)),1,0)</f>
        <v>0</v>
      </c>
      <c r="AG39" s="1">
        <f>IF(AD39&lt;=2,1,0)</f>
        <v>1</v>
      </c>
      <c r="AH39" s="1">
        <f>IF(AD39&gt;=10,1,0)</f>
        <v>0</v>
      </c>
      <c r="AI39" s="1">
        <f>SUM(AE39:AH39)</f>
        <v>1</v>
      </c>
    </row>
    <row r="40" spans="1:35" x14ac:dyDescent="0.25">
      <c r="A40" s="1" t="s">
        <v>79</v>
      </c>
      <c r="B40" s="1">
        <v>12.3</v>
      </c>
      <c r="C40" s="1">
        <v>4</v>
      </c>
      <c r="D40" s="1">
        <v>2</v>
      </c>
      <c r="E40" s="1">
        <f t="shared" si="5"/>
        <v>0</v>
      </c>
      <c r="F40" s="1">
        <f t="shared" si="6"/>
        <v>0</v>
      </c>
      <c r="G40" s="1">
        <f t="shared" si="7"/>
        <v>1</v>
      </c>
      <c r="H40" s="1">
        <f t="shared" si="8"/>
        <v>0</v>
      </c>
      <c r="I40" s="1">
        <f t="shared" si="9"/>
        <v>1</v>
      </c>
      <c r="N40" s="1" t="s">
        <v>66</v>
      </c>
      <c r="O40" s="1">
        <v>6.6</v>
      </c>
      <c r="P40" s="1">
        <v>2</v>
      </c>
      <c r="Q40" s="1">
        <v>2</v>
      </c>
      <c r="R40" s="1">
        <f>IF(AND((10&gt;Q40),(Q40&gt;=P40),(P40&gt;=2)),1,0)</f>
        <v>1</v>
      </c>
      <c r="S40" s="1">
        <f>IF(AND((Q40&lt;P40),(Q40&gt;2),(P40&lt;10)),1,0)</f>
        <v>0</v>
      </c>
      <c r="T40" s="1">
        <v>0</v>
      </c>
      <c r="U40" s="1">
        <f>IF(Q40&gt;=10,1,0)</f>
        <v>0</v>
      </c>
      <c r="V40" s="1">
        <f>SUM(R40:U40)</f>
        <v>1</v>
      </c>
      <c r="AA40" s="1" t="s">
        <v>96</v>
      </c>
      <c r="AB40" s="1">
        <v>6.1</v>
      </c>
      <c r="AC40" s="1">
        <v>4</v>
      </c>
      <c r="AD40" s="1">
        <v>2</v>
      </c>
      <c r="AE40" s="1">
        <f>IF(AND((10&gt;AD40),(AD40&gt;=AC40),(AC40&gt;=2)),1,0)</f>
        <v>0</v>
      </c>
      <c r="AF40" s="1">
        <f>IF(AND((AD40&lt;AC40),(AD40&gt;2),(AC40&lt;10)),1,0)</f>
        <v>0</v>
      </c>
      <c r="AG40" s="1">
        <f>IF(AD40&lt;=2,1,0)</f>
        <v>1</v>
      </c>
      <c r="AH40" s="1">
        <f>IF(AD40&gt;=10,1,0)</f>
        <v>0</v>
      </c>
      <c r="AI40" s="1">
        <f>SUM(AE40:AH40)</f>
        <v>1</v>
      </c>
    </row>
    <row r="41" spans="1:35" x14ac:dyDescent="0.25">
      <c r="A41" s="1" t="s">
        <v>79</v>
      </c>
      <c r="B41" s="1">
        <v>12.3</v>
      </c>
      <c r="C41" s="1">
        <v>4</v>
      </c>
      <c r="D41" s="1">
        <v>2</v>
      </c>
      <c r="E41" s="1">
        <f t="shared" si="5"/>
        <v>0</v>
      </c>
      <c r="F41" s="1">
        <f t="shared" si="6"/>
        <v>0</v>
      </c>
      <c r="G41" s="1">
        <f t="shared" si="7"/>
        <v>1</v>
      </c>
      <c r="H41" s="1">
        <f t="shared" si="8"/>
        <v>0</v>
      </c>
      <c r="I41" s="1">
        <f t="shared" si="9"/>
        <v>1</v>
      </c>
      <c r="N41" s="1" t="s">
        <v>66</v>
      </c>
      <c r="O41" s="1">
        <v>6.6</v>
      </c>
      <c r="P41" s="1">
        <v>2</v>
      </c>
      <c r="Q41" s="1">
        <v>9</v>
      </c>
      <c r="R41" s="1">
        <f>IF(AND((10&gt;Q41),(Q41&gt;=P41),(P41&gt;=2)),1,0)</f>
        <v>1</v>
      </c>
      <c r="S41" s="1">
        <f>IF(AND((Q41&lt;P41),(Q41&gt;2),(P41&lt;10)),1,0)</f>
        <v>0</v>
      </c>
      <c r="T41" s="1">
        <f>IF(Q41&lt;=2,1,0)</f>
        <v>0</v>
      </c>
      <c r="U41" s="1">
        <f>IF(Q41&gt;=10,1,0)</f>
        <v>0</v>
      </c>
      <c r="V41" s="1">
        <f>SUM(R41:U41)</f>
        <v>1</v>
      </c>
      <c r="AA41" s="1" t="s">
        <v>96</v>
      </c>
      <c r="AB41" s="1">
        <v>6.1</v>
      </c>
      <c r="AC41" s="1">
        <v>3</v>
      </c>
      <c r="AD41" s="1">
        <v>1</v>
      </c>
      <c r="AE41" s="1">
        <f>IF(AND((10&gt;AD41),(AD41&gt;=AC41),(AC41&gt;=2)),1,0)</f>
        <v>0</v>
      </c>
      <c r="AF41" s="1">
        <f>IF(AND((AD41&lt;AC41),(AD41&gt;2),(AC41&lt;10)),1,0)</f>
        <v>0</v>
      </c>
      <c r="AG41" s="1">
        <f>IF(AD41&lt;=2,1,0)</f>
        <v>1</v>
      </c>
      <c r="AH41" s="1">
        <f>IF(AD41&gt;=10,1,0)</f>
        <v>0</v>
      </c>
      <c r="AI41" s="1">
        <f>SUM(AE41:AH41)</f>
        <v>1</v>
      </c>
    </row>
    <row r="42" spans="1:35" x14ac:dyDescent="0.25">
      <c r="A42" s="1" t="s">
        <v>79</v>
      </c>
      <c r="B42" s="1">
        <v>12.3</v>
      </c>
      <c r="C42" s="1">
        <v>4</v>
      </c>
      <c r="D42" s="1">
        <v>2</v>
      </c>
      <c r="E42" s="1">
        <f t="shared" si="5"/>
        <v>0</v>
      </c>
      <c r="F42" s="1">
        <f t="shared" si="6"/>
        <v>0</v>
      </c>
      <c r="G42" s="1">
        <f t="shared" si="7"/>
        <v>1</v>
      </c>
      <c r="H42" s="1">
        <f t="shared" si="8"/>
        <v>0</v>
      </c>
      <c r="I42" s="1">
        <f t="shared" si="9"/>
        <v>1</v>
      </c>
      <c r="N42" s="1" t="s">
        <v>66</v>
      </c>
      <c r="O42" s="1">
        <v>6.6</v>
      </c>
      <c r="P42" s="1">
        <v>2</v>
      </c>
      <c r="Q42" s="1">
        <v>5</v>
      </c>
      <c r="R42" s="1">
        <f>IF(AND((10&gt;Q42),(Q42&gt;=P42),(P42&gt;=2)),1,0)</f>
        <v>1</v>
      </c>
      <c r="S42" s="1">
        <f>IF(AND((Q42&lt;P42),(Q42&gt;2),(P42&lt;10)),1,0)</f>
        <v>0</v>
      </c>
      <c r="T42" s="1">
        <f>IF(Q42&lt;=2,1,0)</f>
        <v>0</v>
      </c>
      <c r="U42" s="1">
        <f>IF(Q42&gt;=10,1,0)</f>
        <v>0</v>
      </c>
      <c r="V42" s="1">
        <f>SUM(R42:U42)</f>
        <v>1</v>
      </c>
      <c r="AA42" s="1" t="s">
        <v>96</v>
      </c>
      <c r="AB42" s="1">
        <v>6.1</v>
      </c>
      <c r="AC42" s="1">
        <v>3</v>
      </c>
      <c r="AD42" s="1">
        <v>2</v>
      </c>
      <c r="AE42" s="1">
        <f>IF(AND((10&gt;AD42),(AD42&gt;=AC42),(AC42&gt;=2)),1,0)</f>
        <v>0</v>
      </c>
      <c r="AF42" s="1">
        <f>IF(AND((AD42&lt;AC42),(AD42&gt;2),(AC42&lt;10)),1,0)</f>
        <v>0</v>
      </c>
      <c r="AG42" s="1">
        <f>IF(AD42&lt;=2,1,0)</f>
        <v>1</v>
      </c>
      <c r="AH42" s="1">
        <f>IF(AD42&gt;=10,1,0)</f>
        <v>0</v>
      </c>
      <c r="AI42" s="1">
        <f>SUM(AE42:AH42)</f>
        <v>1</v>
      </c>
    </row>
    <row r="43" spans="1:35" x14ac:dyDescent="0.25">
      <c r="A43" s="1" t="s">
        <v>76</v>
      </c>
      <c r="B43" s="1">
        <v>11.5</v>
      </c>
      <c r="C43" s="1">
        <v>4</v>
      </c>
      <c r="D43" s="1">
        <v>1</v>
      </c>
      <c r="E43" s="1">
        <f t="shared" si="5"/>
        <v>0</v>
      </c>
      <c r="F43" s="1">
        <f t="shared" si="6"/>
        <v>0</v>
      </c>
      <c r="G43" s="1">
        <f t="shared" si="7"/>
        <v>1</v>
      </c>
      <c r="H43" s="1">
        <f t="shared" si="8"/>
        <v>0</v>
      </c>
      <c r="I43" s="1">
        <f t="shared" si="9"/>
        <v>1</v>
      </c>
      <c r="N43" s="1" t="s">
        <v>66</v>
      </c>
      <c r="O43" s="1">
        <v>6.6</v>
      </c>
      <c r="P43" s="1">
        <v>2</v>
      </c>
      <c r="Q43" s="1">
        <v>1</v>
      </c>
      <c r="R43" s="1">
        <f>IF(AND((10&gt;Q43),(Q43&gt;=P43),(P43&gt;=2)),1,0)</f>
        <v>0</v>
      </c>
      <c r="S43" s="1">
        <f>IF(AND((Q43&lt;P43),(Q43&gt;2),(P43&lt;10)),1,0)</f>
        <v>0</v>
      </c>
      <c r="T43" s="1">
        <f>IF(Q43&lt;=2,1,0)</f>
        <v>1</v>
      </c>
      <c r="U43" s="1">
        <f>IF(Q43&gt;=10,1,0)</f>
        <v>0</v>
      </c>
      <c r="V43" s="1">
        <f>SUM(R43:U43)</f>
        <v>1</v>
      </c>
      <c r="AA43" s="1" t="s">
        <v>104</v>
      </c>
      <c r="AB43" s="1">
        <v>6</v>
      </c>
      <c r="AC43" s="1">
        <v>5</v>
      </c>
      <c r="AD43" s="1">
        <v>2</v>
      </c>
      <c r="AE43" s="1">
        <f>IF(AND((10&gt;AD43),(AD43&gt;=AC43),(AC43&gt;=2)),1,0)</f>
        <v>0</v>
      </c>
      <c r="AF43" s="1">
        <f>IF(AND((AD43&lt;AC43),(AD43&gt;2),(AC43&lt;10)),1,0)</f>
        <v>0</v>
      </c>
      <c r="AG43" s="1">
        <f>IF(AD43&lt;=2,1,0)</f>
        <v>1</v>
      </c>
      <c r="AH43" s="1">
        <f>IF(AD43&gt;=10,1,0)</f>
        <v>0</v>
      </c>
      <c r="AI43" s="1">
        <f>SUM(AE43:AH43)</f>
        <v>1</v>
      </c>
    </row>
    <row r="44" spans="1:35" x14ac:dyDescent="0.25">
      <c r="A44" s="1" t="s">
        <v>65</v>
      </c>
      <c r="B44" s="1">
        <v>10.3</v>
      </c>
      <c r="C44" s="1">
        <v>4</v>
      </c>
      <c r="D44" s="1">
        <v>2</v>
      </c>
      <c r="E44" s="1">
        <f t="shared" si="5"/>
        <v>0</v>
      </c>
      <c r="F44" s="1">
        <f t="shared" si="6"/>
        <v>0</v>
      </c>
      <c r="G44" s="1">
        <f t="shared" si="7"/>
        <v>1</v>
      </c>
      <c r="H44" s="1">
        <f t="shared" si="8"/>
        <v>0</v>
      </c>
      <c r="I44" s="1">
        <f t="shared" si="9"/>
        <v>1</v>
      </c>
      <c r="N44" s="1" t="s">
        <v>66</v>
      </c>
      <c r="O44" s="1">
        <v>6.6</v>
      </c>
      <c r="P44" s="1">
        <v>1</v>
      </c>
      <c r="Q44" s="1">
        <v>6</v>
      </c>
      <c r="R44" s="1">
        <v>1</v>
      </c>
      <c r="S44" s="1">
        <f>IF(AND((Q44&lt;P44),(Q44&gt;2),(P44&lt;10)),1,0)</f>
        <v>0</v>
      </c>
      <c r="T44" s="1">
        <f>IF(Q44&lt;=2,1,0)</f>
        <v>0</v>
      </c>
      <c r="U44" s="1">
        <f>IF(Q44&gt;=10,1,0)</f>
        <v>0</v>
      </c>
      <c r="V44" s="1">
        <f>SUM(R44:U44)</f>
        <v>1</v>
      </c>
      <c r="AA44" s="1" t="s">
        <v>104</v>
      </c>
      <c r="AB44" s="1">
        <v>6</v>
      </c>
      <c r="AC44" s="1">
        <v>4</v>
      </c>
      <c r="AD44" s="1">
        <v>2</v>
      </c>
      <c r="AE44" s="1">
        <f>IF(AND((10&gt;AD44),(AD44&gt;=AC44),(AC44&gt;=2)),1,0)</f>
        <v>0</v>
      </c>
      <c r="AF44" s="1">
        <f>IF(AND((AD44&lt;AC44),(AD44&gt;2),(AC44&lt;10)),1,0)</f>
        <v>0</v>
      </c>
      <c r="AG44" s="1">
        <f>IF(AD44&lt;=2,1,0)</f>
        <v>1</v>
      </c>
      <c r="AH44" s="1">
        <f>IF(AD44&gt;=10,1,0)</f>
        <v>0</v>
      </c>
      <c r="AI44" s="1">
        <f>SUM(AE44:AH44)</f>
        <v>1</v>
      </c>
    </row>
    <row r="45" spans="1:35" x14ac:dyDescent="0.25">
      <c r="A45" s="1" t="s">
        <v>65</v>
      </c>
      <c r="B45" s="1">
        <v>10.3</v>
      </c>
      <c r="C45" s="1">
        <v>4</v>
      </c>
      <c r="D45" s="1">
        <v>1</v>
      </c>
      <c r="E45" s="1">
        <f t="shared" si="5"/>
        <v>0</v>
      </c>
      <c r="F45" s="1">
        <f t="shared" si="6"/>
        <v>0</v>
      </c>
      <c r="G45" s="1">
        <f t="shared" si="7"/>
        <v>1</v>
      </c>
      <c r="H45" s="1">
        <f t="shared" si="8"/>
        <v>0</v>
      </c>
      <c r="I45" s="1">
        <f t="shared" si="9"/>
        <v>1</v>
      </c>
      <c r="N45" s="1" t="s">
        <v>66</v>
      </c>
      <c r="O45" s="1">
        <v>6.6</v>
      </c>
      <c r="P45" s="1">
        <v>1</v>
      </c>
      <c r="Q45" s="1">
        <v>1</v>
      </c>
      <c r="R45" s="1">
        <v>1</v>
      </c>
      <c r="S45" s="1">
        <f>IF(AND((Q45&lt;P45),(Q45&gt;2),(P45&lt;10)),1,0)</f>
        <v>0</v>
      </c>
      <c r="T45" s="1">
        <v>0</v>
      </c>
      <c r="U45" s="1">
        <f>IF(Q45&gt;=10,1,0)</f>
        <v>0</v>
      </c>
      <c r="V45" s="1">
        <f>SUM(R45:U45)</f>
        <v>1</v>
      </c>
      <c r="AA45" s="1" t="s">
        <v>104</v>
      </c>
      <c r="AB45" s="1">
        <v>6</v>
      </c>
      <c r="AC45" s="1">
        <v>4</v>
      </c>
      <c r="AD45" s="1">
        <v>2</v>
      </c>
      <c r="AE45" s="1">
        <f>IF(AND((10&gt;AD45),(AD45&gt;=AC45),(AC45&gt;=2)),1,0)</f>
        <v>0</v>
      </c>
      <c r="AF45" s="1">
        <f>IF(AND((AD45&lt;AC45),(AD45&gt;2),(AC45&lt;10)),1,0)</f>
        <v>0</v>
      </c>
      <c r="AG45" s="1">
        <f>IF(AD45&lt;=2,1,0)</f>
        <v>1</v>
      </c>
      <c r="AH45" s="1">
        <f>IF(AD45&gt;=10,1,0)</f>
        <v>0</v>
      </c>
      <c r="AI45" s="1">
        <f>SUM(AE45:AH45)</f>
        <v>1</v>
      </c>
    </row>
    <row r="46" spans="1:35" x14ac:dyDescent="0.25">
      <c r="A46" s="1" t="s">
        <v>105</v>
      </c>
      <c r="B46" s="1">
        <v>12.5</v>
      </c>
      <c r="C46" s="1">
        <v>3</v>
      </c>
      <c r="D46" s="1">
        <v>5</v>
      </c>
      <c r="E46" s="1">
        <f t="shared" si="5"/>
        <v>1</v>
      </c>
      <c r="F46" s="1">
        <f t="shared" si="6"/>
        <v>0</v>
      </c>
      <c r="G46" s="1">
        <f t="shared" si="7"/>
        <v>0</v>
      </c>
      <c r="H46" s="1">
        <f t="shared" si="8"/>
        <v>0</v>
      </c>
      <c r="I46" s="1">
        <f t="shared" si="9"/>
        <v>1</v>
      </c>
      <c r="N46" s="1" t="s">
        <v>66</v>
      </c>
      <c r="O46" s="1">
        <v>6.6</v>
      </c>
      <c r="P46" s="1">
        <v>-1</v>
      </c>
      <c r="Q46" s="1">
        <v>2</v>
      </c>
      <c r="R46" s="1">
        <f>IF(AND((10&gt;Q46),(Q46&gt;=P46),(P46&gt;=2)),1,0)</f>
        <v>0</v>
      </c>
      <c r="S46" s="1">
        <f>IF(AND((Q46&lt;P46),(Q46&gt;2),(P46&lt;10)),1,0)</f>
        <v>0</v>
      </c>
      <c r="T46" s="1">
        <f>IF(Q46&lt;=2,1,0)</f>
        <v>1</v>
      </c>
      <c r="U46" s="1">
        <f>IF(Q46&gt;=10,1,0)</f>
        <v>0</v>
      </c>
      <c r="V46" s="1">
        <f>SUM(R46:U46)</f>
        <v>1</v>
      </c>
      <c r="AA46" s="1" t="s">
        <v>104</v>
      </c>
      <c r="AB46" s="1">
        <v>6</v>
      </c>
      <c r="AC46" s="1">
        <v>4</v>
      </c>
      <c r="AD46" s="1">
        <v>2</v>
      </c>
      <c r="AE46" s="1">
        <f>IF(AND((10&gt;AD46),(AD46&gt;=AC46),(AC46&gt;=2)),1,0)</f>
        <v>0</v>
      </c>
      <c r="AF46" s="1">
        <f>IF(AND((AD46&lt;AC46),(AD46&gt;2),(AC46&lt;10)),1,0)</f>
        <v>0</v>
      </c>
      <c r="AG46" s="1">
        <f>IF(AD46&lt;=2,1,0)</f>
        <v>1</v>
      </c>
      <c r="AH46" s="1">
        <f>IF(AD46&gt;=10,1,0)</f>
        <v>0</v>
      </c>
      <c r="AI46" s="1">
        <f>SUM(AE46:AH46)</f>
        <v>1</v>
      </c>
    </row>
    <row r="47" spans="1:35" x14ac:dyDescent="0.25">
      <c r="A47" s="1" t="s">
        <v>76</v>
      </c>
      <c r="B47" s="1">
        <v>11.5</v>
      </c>
      <c r="C47" s="1">
        <v>3</v>
      </c>
      <c r="D47" s="1">
        <v>13</v>
      </c>
      <c r="E47" s="1">
        <f t="shared" si="5"/>
        <v>0</v>
      </c>
      <c r="F47" s="1">
        <f t="shared" si="6"/>
        <v>0</v>
      </c>
      <c r="G47" s="1">
        <f t="shared" si="7"/>
        <v>0</v>
      </c>
      <c r="H47" s="1">
        <f t="shared" si="8"/>
        <v>1</v>
      </c>
      <c r="I47" s="1">
        <f t="shared" si="9"/>
        <v>1</v>
      </c>
      <c r="N47" s="1" t="s">
        <v>59</v>
      </c>
      <c r="O47" s="1">
        <v>6.7</v>
      </c>
      <c r="P47" s="1">
        <v>7</v>
      </c>
      <c r="Q47" s="1">
        <v>6</v>
      </c>
      <c r="R47" s="1">
        <f>IF(AND((10&gt;Q47),(Q47&gt;=P47),(P47&gt;=2)),1,0)</f>
        <v>0</v>
      </c>
      <c r="S47" s="1">
        <f>IF(AND((Q47&lt;P47),(Q47&gt;2),(P47&lt;10)),1,0)</f>
        <v>1</v>
      </c>
      <c r="T47" s="1">
        <f>IF(Q47&lt;=2,1,0)</f>
        <v>0</v>
      </c>
      <c r="U47" s="1">
        <f>IF(Q47&gt;=10,1,0)</f>
        <v>0</v>
      </c>
      <c r="V47" s="1">
        <f>SUM(R47:U47)</f>
        <v>1</v>
      </c>
      <c r="AA47" s="1" t="s">
        <v>104</v>
      </c>
      <c r="AB47" s="1">
        <v>6</v>
      </c>
      <c r="AC47" s="1">
        <v>4</v>
      </c>
      <c r="AD47" s="1">
        <v>1</v>
      </c>
      <c r="AE47" s="1">
        <f>IF(AND((10&gt;AD47),(AD47&gt;=AC47),(AC47&gt;=2)),1,0)</f>
        <v>0</v>
      </c>
      <c r="AF47" s="1">
        <f>IF(AND((AD47&lt;AC47),(AD47&gt;2),(AC47&lt;10)),1,0)</f>
        <v>0</v>
      </c>
      <c r="AG47" s="1">
        <f>IF(AD47&lt;=2,1,0)</f>
        <v>1</v>
      </c>
      <c r="AH47" s="1">
        <f>IF(AD47&gt;=10,1,0)</f>
        <v>0</v>
      </c>
      <c r="AI47" s="1">
        <f>SUM(AE47:AH47)</f>
        <v>1</v>
      </c>
    </row>
    <row r="48" spans="1:35" x14ac:dyDescent="0.25">
      <c r="A48" s="1" t="s">
        <v>65</v>
      </c>
      <c r="B48" s="1">
        <v>10.3</v>
      </c>
      <c r="C48" s="1">
        <v>3</v>
      </c>
      <c r="D48" s="1">
        <v>12</v>
      </c>
      <c r="E48" s="1">
        <f t="shared" si="5"/>
        <v>0</v>
      </c>
      <c r="F48" s="1">
        <f t="shared" si="6"/>
        <v>0</v>
      </c>
      <c r="G48" s="1">
        <f t="shared" si="7"/>
        <v>0</v>
      </c>
      <c r="H48" s="1">
        <f t="shared" si="8"/>
        <v>1</v>
      </c>
      <c r="I48" s="1">
        <f t="shared" si="9"/>
        <v>1</v>
      </c>
      <c r="N48" s="1" t="s">
        <v>59</v>
      </c>
      <c r="O48" s="1">
        <v>6.7</v>
      </c>
      <c r="P48" s="1">
        <v>7</v>
      </c>
      <c r="Q48" s="1">
        <v>2</v>
      </c>
      <c r="R48" s="1">
        <f>IF(AND((10&gt;Q48),(Q48&gt;=P48),(P48&gt;=2)),1,0)</f>
        <v>0</v>
      </c>
      <c r="S48" s="1">
        <f>IF(AND((Q48&lt;P48),(Q48&gt;2),(P48&lt;10)),1,0)</f>
        <v>0</v>
      </c>
      <c r="T48" s="1">
        <f>IF(Q48&lt;=2,1,0)</f>
        <v>1</v>
      </c>
      <c r="U48" s="1">
        <f>IF(Q48&gt;=10,1,0)</f>
        <v>0</v>
      </c>
      <c r="V48" s="1">
        <f>SUM(R48:U48)</f>
        <v>1</v>
      </c>
      <c r="AA48" s="1" t="s">
        <v>104</v>
      </c>
      <c r="AB48" s="1">
        <v>6</v>
      </c>
      <c r="AC48" s="1">
        <v>4</v>
      </c>
      <c r="AD48" s="1">
        <v>1</v>
      </c>
      <c r="AE48" s="1">
        <f>IF(AND((10&gt;AD48),(AD48&gt;=AC48),(AC48&gt;=2)),1,0)</f>
        <v>0</v>
      </c>
      <c r="AF48" s="1">
        <f>IF(AND((AD48&lt;AC48),(AD48&gt;2),(AC48&lt;10)),1,0)</f>
        <v>0</v>
      </c>
      <c r="AG48" s="1">
        <f>IF(AD48&lt;=2,1,0)</f>
        <v>1</v>
      </c>
      <c r="AH48" s="1">
        <f>IF(AD48&gt;=10,1,0)</f>
        <v>0</v>
      </c>
      <c r="AI48" s="1">
        <f>SUM(AE48:AH48)</f>
        <v>1</v>
      </c>
    </row>
    <row r="49" spans="1:35" x14ac:dyDescent="0.25">
      <c r="A49" s="1" t="s">
        <v>105</v>
      </c>
      <c r="B49" s="1">
        <v>12.5</v>
      </c>
      <c r="C49" s="1">
        <v>3</v>
      </c>
      <c r="D49" s="1">
        <v>1</v>
      </c>
      <c r="E49" s="1">
        <f t="shared" si="5"/>
        <v>0</v>
      </c>
      <c r="F49" s="1">
        <f t="shared" si="6"/>
        <v>0</v>
      </c>
      <c r="G49" s="1">
        <f t="shared" si="7"/>
        <v>1</v>
      </c>
      <c r="H49" s="1">
        <f t="shared" si="8"/>
        <v>0</v>
      </c>
      <c r="I49" s="1">
        <f t="shared" si="9"/>
        <v>1</v>
      </c>
      <c r="N49" s="1" t="s">
        <v>59</v>
      </c>
      <c r="O49" s="1">
        <v>6.7</v>
      </c>
      <c r="P49" s="1">
        <v>6</v>
      </c>
      <c r="Q49" s="1">
        <v>6</v>
      </c>
      <c r="R49" s="1">
        <f>IF(AND((10&gt;Q49),(Q49&gt;=P49),(P49&gt;=2)),1,0)</f>
        <v>1</v>
      </c>
      <c r="S49" s="1">
        <f>IF(AND((Q49&lt;P49),(Q49&gt;2),(P49&lt;10)),1,0)</f>
        <v>0</v>
      </c>
      <c r="T49" s="1">
        <f>IF(Q49&lt;=2,1,0)</f>
        <v>0</v>
      </c>
      <c r="U49" s="1">
        <f>IF(Q49&gt;=10,1,0)</f>
        <v>0</v>
      </c>
      <c r="V49" s="1">
        <f>SUM(R49:U49)</f>
        <v>1</v>
      </c>
      <c r="AA49" s="1" t="s">
        <v>104</v>
      </c>
      <c r="AB49" s="1">
        <v>6</v>
      </c>
      <c r="AC49" s="1">
        <v>3</v>
      </c>
      <c r="AD49" s="1">
        <v>7</v>
      </c>
      <c r="AE49" s="1">
        <f>IF(AND((10&gt;AD49),(AD49&gt;=AC49),(AC49&gt;=2)),1,0)</f>
        <v>1</v>
      </c>
      <c r="AF49" s="1">
        <f>IF(AND((AD49&lt;AC49),(AD49&gt;2),(AC49&lt;10)),1,0)</f>
        <v>0</v>
      </c>
      <c r="AG49" s="1">
        <f>IF(AD49&lt;=2,1,0)</f>
        <v>0</v>
      </c>
      <c r="AH49" s="1">
        <f>IF(AD49&gt;=10,1,0)</f>
        <v>0</v>
      </c>
      <c r="AI49" s="1">
        <f>SUM(AE49:AH49)</f>
        <v>1</v>
      </c>
    </row>
    <row r="50" spans="1:35" x14ac:dyDescent="0.25">
      <c r="A50" s="1" t="s">
        <v>105</v>
      </c>
      <c r="B50" s="1">
        <v>12.5</v>
      </c>
      <c r="C50" s="1">
        <v>3</v>
      </c>
      <c r="D50" s="1">
        <v>0</v>
      </c>
      <c r="E50" s="1">
        <f t="shared" si="5"/>
        <v>0</v>
      </c>
      <c r="F50" s="1">
        <f t="shared" si="6"/>
        <v>0</v>
      </c>
      <c r="G50" s="1">
        <f t="shared" si="7"/>
        <v>1</v>
      </c>
      <c r="H50" s="1">
        <f t="shared" si="8"/>
        <v>0</v>
      </c>
      <c r="I50" s="1">
        <f t="shared" si="9"/>
        <v>1</v>
      </c>
      <c r="N50" s="1" t="s">
        <v>59</v>
      </c>
      <c r="O50" s="1">
        <v>6.7</v>
      </c>
      <c r="P50" s="1">
        <v>6</v>
      </c>
      <c r="Q50" s="1">
        <v>2</v>
      </c>
      <c r="R50" s="1">
        <f>IF(AND((10&gt;Q50),(Q50&gt;=P50),(P50&gt;=2)),1,0)</f>
        <v>0</v>
      </c>
      <c r="S50" s="1">
        <f>IF(AND((Q50&lt;P50),(Q50&gt;2),(P50&lt;10)),1,0)</f>
        <v>0</v>
      </c>
      <c r="T50" s="1">
        <f>IF(Q50&lt;=2,1,0)</f>
        <v>1</v>
      </c>
      <c r="U50" s="1">
        <f>IF(Q50&gt;=10,1,0)</f>
        <v>0</v>
      </c>
      <c r="V50" s="1">
        <f>SUM(R50:U50)</f>
        <v>1</v>
      </c>
      <c r="AA50" s="1" t="s">
        <v>104</v>
      </c>
      <c r="AB50" s="1">
        <v>6</v>
      </c>
      <c r="AC50" s="1">
        <v>3</v>
      </c>
      <c r="AD50" s="1">
        <v>1</v>
      </c>
      <c r="AE50" s="1">
        <f>IF(AND((10&gt;AD50),(AD50&gt;=AC50),(AC50&gt;=2)),1,0)</f>
        <v>0</v>
      </c>
      <c r="AF50" s="1">
        <f>IF(AND((AD50&lt;AC50),(AD50&gt;2),(AC50&lt;10)),1,0)</f>
        <v>0</v>
      </c>
      <c r="AG50" s="1">
        <f>IF(AD50&lt;=2,1,0)</f>
        <v>1</v>
      </c>
      <c r="AH50" s="1">
        <f>IF(AD50&gt;=10,1,0)</f>
        <v>0</v>
      </c>
      <c r="AI50" s="1">
        <f>SUM(AE50:AH50)</f>
        <v>1</v>
      </c>
    </row>
    <row r="51" spans="1:35" x14ac:dyDescent="0.25">
      <c r="A51" s="1" t="s">
        <v>105</v>
      </c>
      <c r="B51" s="1">
        <v>12.5</v>
      </c>
      <c r="C51" s="1">
        <v>3</v>
      </c>
      <c r="D51" s="1">
        <v>2</v>
      </c>
      <c r="E51" s="1">
        <f t="shared" si="5"/>
        <v>0</v>
      </c>
      <c r="F51" s="1">
        <f t="shared" si="6"/>
        <v>0</v>
      </c>
      <c r="G51" s="1">
        <f t="shared" si="7"/>
        <v>1</v>
      </c>
      <c r="H51" s="1">
        <f t="shared" si="8"/>
        <v>0</v>
      </c>
      <c r="I51" s="1">
        <f t="shared" si="9"/>
        <v>1</v>
      </c>
      <c r="N51" s="1" t="s">
        <v>68</v>
      </c>
      <c r="O51" s="1">
        <v>6.7</v>
      </c>
      <c r="P51" s="1">
        <v>6</v>
      </c>
      <c r="Q51" s="1">
        <v>2</v>
      </c>
      <c r="R51" s="1">
        <f>IF(AND((10&gt;Q51),(Q51&gt;=P51),(P51&gt;=2)),1,0)</f>
        <v>0</v>
      </c>
      <c r="S51" s="1">
        <f>IF(AND((Q51&lt;P51),(Q51&gt;2),(P51&lt;10)),1,0)</f>
        <v>0</v>
      </c>
      <c r="T51" s="1">
        <f>IF(Q51&lt;=2,1,0)</f>
        <v>1</v>
      </c>
      <c r="U51" s="1">
        <f>IF(Q51&gt;=10,1,0)</f>
        <v>0</v>
      </c>
      <c r="V51" s="1">
        <f>SUM(R51:U51)</f>
        <v>1</v>
      </c>
      <c r="AA51" s="1" t="s">
        <v>104</v>
      </c>
      <c r="AB51" s="1">
        <v>6</v>
      </c>
      <c r="AC51" s="1">
        <v>3</v>
      </c>
      <c r="AD51" s="1">
        <v>1</v>
      </c>
      <c r="AE51" s="1">
        <f>IF(AND((10&gt;AD51),(AD51&gt;=AC51),(AC51&gt;=2)),1,0)</f>
        <v>0</v>
      </c>
      <c r="AF51" s="1">
        <f>IF(AND((AD51&lt;AC51),(AD51&gt;2),(AC51&lt;10)),1,0)</f>
        <v>0</v>
      </c>
      <c r="AG51" s="1">
        <f>IF(AD51&lt;=2,1,0)</f>
        <v>1</v>
      </c>
      <c r="AH51" s="1">
        <f>IF(AD51&gt;=10,1,0)</f>
        <v>0</v>
      </c>
      <c r="AI51" s="1">
        <f>SUM(AE51:AH51)</f>
        <v>1</v>
      </c>
    </row>
    <row r="52" spans="1:35" x14ac:dyDescent="0.25">
      <c r="A52" s="1" t="s">
        <v>65</v>
      </c>
      <c r="B52" s="1">
        <v>10.3</v>
      </c>
      <c r="C52" s="1">
        <v>3</v>
      </c>
      <c r="D52" s="1">
        <v>2</v>
      </c>
      <c r="E52" s="1">
        <f t="shared" si="5"/>
        <v>0</v>
      </c>
      <c r="F52" s="1">
        <f t="shared" si="6"/>
        <v>0</v>
      </c>
      <c r="G52" s="1">
        <f t="shared" si="7"/>
        <v>1</v>
      </c>
      <c r="H52" s="1">
        <f t="shared" si="8"/>
        <v>0</v>
      </c>
      <c r="I52" s="1">
        <f t="shared" si="9"/>
        <v>1</v>
      </c>
      <c r="N52" s="1" t="s">
        <v>59</v>
      </c>
      <c r="O52" s="1">
        <v>6.7</v>
      </c>
      <c r="P52" s="1">
        <v>6</v>
      </c>
      <c r="Q52" s="1">
        <v>1</v>
      </c>
      <c r="R52" s="1">
        <f>IF(AND((10&gt;Q52),(Q52&gt;=P52),(P52&gt;=2)),1,0)</f>
        <v>0</v>
      </c>
      <c r="S52" s="1">
        <f>IF(AND((Q52&lt;P52),(Q52&gt;2),(P52&lt;10)),1,0)</f>
        <v>0</v>
      </c>
      <c r="T52" s="1">
        <f>IF(Q52&lt;=2,1,0)</f>
        <v>1</v>
      </c>
      <c r="U52" s="1">
        <f>IF(Q52&gt;=10,1,0)</f>
        <v>0</v>
      </c>
      <c r="V52" s="1">
        <f>SUM(R52:U52)</f>
        <v>1</v>
      </c>
      <c r="AA52" s="1" t="s">
        <v>104</v>
      </c>
      <c r="AB52" s="1">
        <v>6</v>
      </c>
      <c r="AC52" s="1">
        <v>3</v>
      </c>
      <c r="AD52" s="1">
        <v>1</v>
      </c>
      <c r="AE52" s="1">
        <f>IF(AND((10&gt;AD52),(AD52&gt;=AC52),(AC52&gt;=2)),1,0)</f>
        <v>0</v>
      </c>
      <c r="AF52" s="1">
        <f>IF(AND((AD52&lt;AC52),(AD52&gt;2),(AC52&lt;10)),1,0)</f>
        <v>0</v>
      </c>
      <c r="AG52" s="1">
        <f>IF(AD52&lt;=2,1,0)</f>
        <v>1</v>
      </c>
      <c r="AH52" s="1">
        <f>IF(AD52&gt;=10,1,0)</f>
        <v>0</v>
      </c>
      <c r="AI52" s="1">
        <f>SUM(AE52:AH52)</f>
        <v>1</v>
      </c>
    </row>
    <row r="53" spans="1:35" x14ac:dyDescent="0.25">
      <c r="A53" s="1" t="s">
        <v>65</v>
      </c>
      <c r="B53" s="1">
        <v>10.3</v>
      </c>
      <c r="C53" s="1">
        <v>3</v>
      </c>
      <c r="D53" s="1">
        <v>2</v>
      </c>
      <c r="E53" s="1">
        <f t="shared" si="5"/>
        <v>0</v>
      </c>
      <c r="F53" s="1">
        <f t="shared" si="6"/>
        <v>0</v>
      </c>
      <c r="G53" s="1">
        <f t="shared" si="7"/>
        <v>1</v>
      </c>
      <c r="H53" s="1">
        <f t="shared" si="8"/>
        <v>0</v>
      </c>
      <c r="I53" s="1">
        <f t="shared" si="9"/>
        <v>1</v>
      </c>
      <c r="N53" s="1" t="s">
        <v>68</v>
      </c>
      <c r="O53" s="1">
        <v>6.7</v>
      </c>
      <c r="P53" s="1">
        <v>5</v>
      </c>
      <c r="Q53" s="1">
        <v>5</v>
      </c>
      <c r="R53" s="1">
        <f>IF(AND((10&gt;Q53),(Q53&gt;=P53),(P53&gt;=2)),1,0)</f>
        <v>1</v>
      </c>
      <c r="S53" s="1">
        <f>IF(AND((Q53&lt;P53),(Q53&gt;2),(P53&lt;10)),1,0)</f>
        <v>0</v>
      </c>
      <c r="T53" s="1">
        <f>IF(Q53&lt;=2,1,0)</f>
        <v>0</v>
      </c>
      <c r="U53" s="1">
        <f>IF(Q53&gt;=10,1,0)</f>
        <v>0</v>
      </c>
      <c r="V53" s="1">
        <f>SUM(R53:U53)</f>
        <v>1</v>
      </c>
      <c r="AA53" s="1" t="s">
        <v>104</v>
      </c>
      <c r="AB53" s="1">
        <v>6</v>
      </c>
      <c r="AC53" s="1">
        <v>2</v>
      </c>
      <c r="AD53" s="1">
        <v>1</v>
      </c>
      <c r="AE53" s="1">
        <f>IF(AND((10&gt;AD53),(AD53&gt;=AC53),(AC53&gt;=2)),1,0)</f>
        <v>0</v>
      </c>
      <c r="AF53" s="1">
        <f>IF(AND((AD53&lt;AC53),(AD53&gt;2),(AC53&lt;10)),1,0)</f>
        <v>0</v>
      </c>
      <c r="AG53" s="1">
        <f>IF(AD53&lt;=2,1,0)</f>
        <v>1</v>
      </c>
      <c r="AH53" s="1">
        <f>IF(AD53&gt;=10,1,0)</f>
        <v>0</v>
      </c>
      <c r="AI53" s="1">
        <f>SUM(AE53:AH53)</f>
        <v>1</v>
      </c>
    </row>
    <row r="54" spans="1:35" x14ac:dyDescent="0.25">
      <c r="A54" s="1" t="s">
        <v>105</v>
      </c>
      <c r="B54" s="1">
        <v>12.5</v>
      </c>
      <c r="C54" s="1">
        <v>2</v>
      </c>
      <c r="D54" s="1">
        <v>2</v>
      </c>
      <c r="E54" s="1">
        <f t="shared" si="5"/>
        <v>1</v>
      </c>
      <c r="F54" s="1">
        <f t="shared" si="6"/>
        <v>0</v>
      </c>
      <c r="G54" s="1">
        <v>0</v>
      </c>
      <c r="H54" s="1">
        <f t="shared" si="8"/>
        <v>0</v>
      </c>
      <c r="I54" s="1">
        <f t="shared" si="9"/>
        <v>1</v>
      </c>
      <c r="N54" s="1" t="s">
        <v>68</v>
      </c>
      <c r="O54" s="1">
        <v>6.7</v>
      </c>
      <c r="P54" s="1">
        <v>5</v>
      </c>
      <c r="Q54" s="1">
        <v>8</v>
      </c>
      <c r="R54" s="1">
        <f>IF(AND((10&gt;Q54),(Q54&gt;=P54),(P54&gt;=2)),1,0)</f>
        <v>1</v>
      </c>
      <c r="S54" s="1">
        <f>IF(AND((Q54&lt;P54),(Q54&gt;2),(P54&lt;10)),1,0)</f>
        <v>0</v>
      </c>
      <c r="T54" s="1">
        <f>IF(Q54&lt;=2,1,0)</f>
        <v>0</v>
      </c>
      <c r="U54" s="1">
        <f>IF(Q54&gt;=10,1,0)</f>
        <v>0</v>
      </c>
      <c r="V54" s="1">
        <f>SUM(R54:U54)</f>
        <v>1</v>
      </c>
      <c r="AA54" s="1" t="s">
        <v>62</v>
      </c>
      <c r="AB54" s="1">
        <v>5.9</v>
      </c>
      <c r="AC54" s="1">
        <v>7</v>
      </c>
      <c r="AD54" s="1">
        <v>9</v>
      </c>
      <c r="AE54" s="1">
        <f>IF(AND((10&gt;AD54),(AD54&gt;=AC54),(AC54&gt;=2)),1,0)</f>
        <v>1</v>
      </c>
      <c r="AF54" s="1">
        <f>IF(AND((AD54&lt;AC54),(AD54&gt;2),(AC54&lt;10)),1,0)</f>
        <v>0</v>
      </c>
      <c r="AG54" s="1">
        <f>IF(AD54&lt;=2,1,0)</f>
        <v>0</v>
      </c>
      <c r="AH54" s="1">
        <f>IF(AD54&gt;=10,1,0)</f>
        <v>0</v>
      </c>
      <c r="AI54" s="1">
        <f>SUM(AE54:AH54)</f>
        <v>1</v>
      </c>
    </row>
    <row r="55" spans="1:35" x14ac:dyDescent="0.25">
      <c r="A55" s="1" t="s">
        <v>105</v>
      </c>
      <c r="B55" s="1">
        <v>12.5</v>
      </c>
      <c r="C55" s="1">
        <v>1</v>
      </c>
      <c r="D55" s="1">
        <v>12</v>
      </c>
      <c r="E55" s="1">
        <f t="shared" si="5"/>
        <v>0</v>
      </c>
      <c r="F55" s="1">
        <f t="shared" si="6"/>
        <v>0</v>
      </c>
      <c r="G55" s="1">
        <f>IF(D55&lt;=2,1,0)</f>
        <v>0</v>
      </c>
      <c r="H55" s="1">
        <f t="shared" si="8"/>
        <v>1</v>
      </c>
      <c r="I55" s="1">
        <f t="shared" si="9"/>
        <v>1</v>
      </c>
      <c r="N55" s="1" t="s">
        <v>59</v>
      </c>
      <c r="O55" s="1">
        <v>6.7</v>
      </c>
      <c r="P55" s="1">
        <v>5</v>
      </c>
      <c r="Q55" s="1">
        <v>2</v>
      </c>
      <c r="R55" s="1">
        <f>IF(AND((10&gt;Q55),(Q55&gt;=P55),(P55&gt;=2)),1,0)</f>
        <v>0</v>
      </c>
      <c r="S55" s="1">
        <f>IF(AND((Q55&lt;P55),(Q55&gt;2),(P55&lt;10)),1,0)</f>
        <v>0</v>
      </c>
      <c r="T55" s="1">
        <f>IF(Q55&lt;=2,1,0)</f>
        <v>1</v>
      </c>
      <c r="U55" s="1">
        <f>IF(Q55&gt;=10,1,0)</f>
        <v>0</v>
      </c>
      <c r="V55" s="1">
        <f>SUM(R55:U55)</f>
        <v>1</v>
      </c>
      <c r="AA55" s="1" t="s">
        <v>62</v>
      </c>
      <c r="AB55" s="1">
        <v>5.9</v>
      </c>
      <c r="AC55" s="1">
        <v>7</v>
      </c>
      <c r="AD55" s="1">
        <v>2</v>
      </c>
      <c r="AE55" s="1">
        <f>IF(AND((10&gt;AD55),(AD55&gt;=AC55),(AC55&gt;=2)),1,0)</f>
        <v>0</v>
      </c>
      <c r="AF55" s="1">
        <f>IF(AND((AD55&lt;AC55),(AD55&gt;2),(AC55&lt;10)),1,0)</f>
        <v>0</v>
      </c>
      <c r="AG55" s="1">
        <f>IF(AD55&lt;=2,1,0)</f>
        <v>1</v>
      </c>
      <c r="AH55" s="1">
        <f>IF(AD55&gt;=10,1,0)</f>
        <v>0</v>
      </c>
      <c r="AI55" s="1">
        <f>SUM(AE55:AH55)</f>
        <v>1</v>
      </c>
    </row>
    <row r="56" spans="1:35" x14ac:dyDescent="0.25">
      <c r="A56" s="1" t="s">
        <v>79</v>
      </c>
      <c r="B56" s="1">
        <v>12.3</v>
      </c>
      <c r="C56" s="1">
        <v>0</v>
      </c>
      <c r="D56" s="1">
        <v>6</v>
      </c>
      <c r="E56" s="1">
        <v>1</v>
      </c>
      <c r="F56" s="1">
        <f t="shared" si="6"/>
        <v>0</v>
      </c>
      <c r="G56" s="1">
        <f>IF(D56&lt;=2,1,0)</f>
        <v>0</v>
      </c>
      <c r="H56" s="1">
        <f t="shared" si="8"/>
        <v>0</v>
      </c>
      <c r="I56" s="1">
        <f t="shared" si="9"/>
        <v>1</v>
      </c>
      <c r="N56" s="1" t="s">
        <v>59</v>
      </c>
      <c r="O56" s="1">
        <v>6.7</v>
      </c>
      <c r="P56" s="1">
        <v>5</v>
      </c>
      <c r="Q56" s="1">
        <v>2</v>
      </c>
      <c r="R56" s="1">
        <f>IF(AND((10&gt;Q56),(Q56&gt;=P56),(P56&gt;=2)),1,0)</f>
        <v>0</v>
      </c>
      <c r="S56" s="1">
        <f>IF(AND((Q56&lt;P56),(Q56&gt;2),(P56&lt;10)),1,0)</f>
        <v>0</v>
      </c>
      <c r="T56" s="1">
        <f>IF(Q56&lt;=2,1,0)</f>
        <v>1</v>
      </c>
      <c r="U56" s="1">
        <f>IF(Q56&gt;=10,1,0)</f>
        <v>0</v>
      </c>
      <c r="V56" s="1">
        <f>SUM(R56:U56)</f>
        <v>1</v>
      </c>
      <c r="AA56" s="1" t="s">
        <v>62</v>
      </c>
      <c r="AB56" s="1">
        <v>5.9</v>
      </c>
      <c r="AC56" s="1">
        <v>6</v>
      </c>
      <c r="AD56" s="1">
        <v>2</v>
      </c>
      <c r="AE56" s="1">
        <f>IF(AND((10&gt;AD56),(AD56&gt;=AC56),(AC56&gt;=2)),1,0)</f>
        <v>0</v>
      </c>
      <c r="AF56" s="1">
        <f>IF(AND((AD56&lt;AC56),(AD56&gt;2),(AC56&lt;10)),1,0)</f>
        <v>0</v>
      </c>
      <c r="AG56" s="1">
        <f>IF(AD56&lt;=2,1,0)</f>
        <v>1</v>
      </c>
      <c r="AH56" s="1">
        <f>IF(AD56&gt;=10,1,0)</f>
        <v>0</v>
      </c>
      <c r="AI56" s="1">
        <f>SUM(AE56:AH56)</f>
        <v>1</v>
      </c>
    </row>
    <row r="57" spans="1:35" x14ac:dyDescent="0.25">
      <c r="N57" s="1" t="s">
        <v>59</v>
      </c>
      <c r="O57" s="1">
        <v>6.7</v>
      </c>
      <c r="P57" s="1">
        <v>5</v>
      </c>
      <c r="Q57" s="1">
        <v>1</v>
      </c>
      <c r="R57" s="1">
        <f>IF(AND((10&gt;Q57),(Q57&gt;=P57),(P57&gt;=2)),1,0)</f>
        <v>0</v>
      </c>
      <c r="S57" s="1">
        <f>IF(AND((Q57&lt;P57),(Q57&gt;2),(P57&lt;10)),1,0)</f>
        <v>0</v>
      </c>
      <c r="T57" s="1">
        <f>IF(Q57&lt;=2,1,0)</f>
        <v>1</v>
      </c>
      <c r="U57" s="1">
        <f>IF(Q57&gt;=10,1,0)</f>
        <v>0</v>
      </c>
      <c r="V57" s="1">
        <f>SUM(R57:U57)</f>
        <v>1</v>
      </c>
      <c r="AA57" s="1" t="s">
        <v>78</v>
      </c>
      <c r="AB57" s="1">
        <v>5.9</v>
      </c>
      <c r="AC57" s="1">
        <v>6</v>
      </c>
      <c r="AD57" s="1">
        <v>2</v>
      </c>
      <c r="AE57" s="1">
        <f>IF(AND((10&gt;AD57),(AD57&gt;=AC57),(AC57&gt;=2)),1,0)</f>
        <v>0</v>
      </c>
      <c r="AF57" s="1">
        <f>IF(AND((AD57&lt;AC57),(AD57&gt;2),(AC57&lt;10)),1,0)</f>
        <v>0</v>
      </c>
      <c r="AG57" s="1">
        <f>IF(AD57&lt;=2,1,0)</f>
        <v>1</v>
      </c>
      <c r="AH57" s="1">
        <f>IF(AD57&gt;=10,1,0)</f>
        <v>0</v>
      </c>
      <c r="AI57" s="1">
        <f>SUM(AE57:AH57)</f>
        <v>1</v>
      </c>
    </row>
    <row r="58" spans="1:35" x14ac:dyDescent="0.25">
      <c r="N58" s="1" t="s">
        <v>68</v>
      </c>
      <c r="O58" s="1">
        <v>6.7</v>
      </c>
      <c r="P58" s="1">
        <v>5</v>
      </c>
      <c r="Q58" s="1">
        <v>1</v>
      </c>
      <c r="R58" s="1">
        <f>IF(AND((10&gt;Q58),(Q58&gt;=P58),(P58&gt;=2)),1,0)</f>
        <v>0</v>
      </c>
      <c r="S58" s="1">
        <f>IF(AND((Q58&lt;P58),(Q58&gt;2),(P58&lt;10)),1,0)</f>
        <v>0</v>
      </c>
      <c r="T58" s="1">
        <f>IF(Q58&lt;=2,1,0)</f>
        <v>1</v>
      </c>
      <c r="U58" s="1">
        <f>IF(Q58&gt;=10,1,0)</f>
        <v>0</v>
      </c>
      <c r="V58" s="1">
        <f>SUM(R58:U58)</f>
        <v>1</v>
      </c>
      <c r="AA58" s="1" t="s">
        <v>78</v>
      </c>
      <c r="AB58" s="1">
        <v>5.9</v>
      </c>
      <c r="AC58" s="1">
        <v>5</v>
      </c>
      <c r="AD58" s="1">
        <v>5</v>
      </c>
      <c r="AE58" s="1">
        <f>IF(AND((10&gt;AD58),(AD58&gt;=AC58),(AC58&gt;=2)),1,0)</f>
        <v>1</v>
      </c>
      <c r="AF58" s="1">
        <f>IF(AND((AD58&lt;AC58),(AD58&gt;2),(AC58&lt;10)),1,0)</f>
        <v>0</v>
      </c>
      <c r="AG58" s="1">
        <f>IF(AD58&lt;=2,1,0)</f>
        <v>0</v>
      </c>
      <c r="AH58" s="1">
        <f>IF(AD58&gt;=10,1,0)</f>
        <v>0</v>
      </c>
      <c r="AI58" s="1">
        <f>SUM(AE58:AH58)</f>
        <v>1</v>
      </c>
    </row>
    <row r="59" spans="1:35" x14ac:dyDescent="0.25">
      <c r="N59" s="1" t="s">
        <v>68</v>
      </c>
      <c r="O59" s="1">
        <v>6.7</v>
      </c>
      <c r="P59" s="1">
        <v>5</v>
      </c>
      <c r="Q59" s="1">
        <v>2</v>
      </c>
      <c r="R59" s="1">
        <f>IF(AND((10&gt;Q59),(Q59&gt;=P59),(P59&gt;=2)),1,0)</f>
        <v>0</v>
      </c>
      <c r="S59" s="1">
        <f>IF(AND((Q59&lt;P59),(Q59&gt;2),(P59&lt;10)),1,0)</f>
        <v>0</v>
      </c>
      <c r="T59" s="1">
        <f>IF(Q59&lt;=2,1,0)</f>
        <v>1</v>
      </c>
      <c r="U59" s="1">
        <f>IF(Q59&gt;=10,1,0)</f>
        <v>0</v>
      </c>
      <c r="V59" s="1">
        <f>SUM(R59:U59)</f>
        <v>1</v>
      </c>
      <c r="AA59" s="1" t="s">
        <v>78</v>
      </c>
      <c r="AB59" s="1">
        <v>5.9</v>
      </c>
      <c r="AC59" s="1">
        <v>5</v>
      </c>
      <c r="AD59" s="1">
        <v>6</v>
      </c>
      <c r="AE59" s="1">
        <f>IF(AND((10&gt;AD59),(AD59&gt;=AC59),(AC59&gt;=2)),1,0)</f>
        <v>1</v>
      </c>
      <c r="AF59" s="1">
        <f>IF(AND((AD59&lt;AC59),(AD59&gt;2),(AC59&lt;10)),1,0)</f>
        <v>0</v>
      </c>
      <c r="AG59" s="1">
        <f>IF(AD59&lt;=2,1,0)</f>
        <v>0</v>
      </c>
      <c r="AH59" s="1">
        <f>IF(AD59&gt;=10,1,0)</f>
        <v>0</v>
      </c>
      <c r="AI59" s="1">
        <f>SUM(AE59:AH59)</f>
        <v>1</v>
      </c>
    </row>
    <row r="60" spans="1:35" x14ac:dyDescent="0.25">
      <c r="N60" s="1" t="s">
        <v>68</v>
      </c>
      <c r="O60" s="1">
        <v>6.7</v>
      </c>
      <c r="P60" s="1">
        <v>5</v>
      </c>
      <c r="Q60" s="1">
        <v>1</v>
      </c>
      <c r="R60" s="1">
        <f>IF(AND((10&gt;Q60),(Q60&gt;=P60),(P60&gt;=2)),1,0)</f>
        <v>0</v>
      </c>
      <c r="S60" s="1">
        <f>IF(AND((Q60&lt;P60),(Q60&gt;2),(P60&lt;10)),1,0)</f>
        <v>0</v>
      </c>
      <c r="T60" s="1">
        <f>IF(Q60&lt;=2,1,0)</f>
        <v>1</v>
      </c>
      <c r="U60" s="1">
        <f>IF(Q60&gt;=10,1,0)</f>
        <v>0</v>
      </c>
      <c r="V60" s="1">
        <f>SUM(R60:U60)</f>
        <v>1</v>
      </c>
      <c r="AA60" s="1" t="s">
        <v>78</v>
      </c>
      <c r="AB60" s="1">
        <v>5.9</v>
      </c>
      <c r="AC60" s="1">
        <v>5</v>
      </c>
      <c r="AD60" s="1">
        <v>6</v>
      </c>
      <c r="AE60" s="1">
        <f>IF(AND((10&gt;AD60),(AD60&gt;=AC60),(AC60&gt;=2)),1,0)</f>
        <v>1</v>
      </c>
      <c r="AF60" s="1">
        <f>IF(AND((AD60&lt;AC60),(AD60&gt;2),(AC60&lt;10)),1,0)</f>
        <v>0</v>
      </c>
      <c r="AG60" s="1">
        <f>IF(AD60&lt;=2,1,0)</f>
        <v>0</v>
      </c>
      <c r="AH60" s="1">
        <f>IF(AD60&gt;=10,1,0)</f>
        <v>0</v>
      </c>
      <c r="AI60" s="1">
        <f>SUM(AE60:AH60)</f>
        <v>1</v>
      </c>
    </row>
    <row r="61" spans="1:35" x14ac:dyDescent="0.25">
      <c r="N61" s="1" t="s">
        <v>68</v>
      </c>
      <c r="O61" s="1">
        <v>6.7</v>
      </c>
      <c r="P61" s="1">
        <v>4</v>
      </c>
      <c r="Q61" s="1">
        <v>8</v>
      </c>
      <c r="R61" s="1">
        <f>IF(AND((10&gt;Q61),(Q61&gt;=P61),(P61&gt;=2)),1,0)</f>
        <v>1</v>
      </c>
      <c r="S61" s="1">
        <f>IF(AND((Q61&lt;P61),(Q61&gt;2),(P61&lt;10)),1,0)</f>
        <v>0</v>
      </c>
      <c r="T61" s="1">
        <f>IF(Q61&lt;=2,1,0)</f>
        <v>0</v>
      </c>
      <c r="U61" s="1">
        <f>IF(Q61&gt;=10,1,0)</f>
        <v>0</v>
      </c>
      <c r="V61" s="1">
        <f>SUM(R61:U61)</f>
        <v>1</v>
      </c>
      <c r="AA61" s="1" t="s">
        <v>78</v>
      </c>
      <c r="AB61" s="1">
        <v>5.9</v>
      </c>
      <c r="AC61" s="1">
        <v>5</v>
      </c>
      <c r="AD61" s="1">
        <v>1</v>
      </c>
      <c r="AE61" s="1">
        <f>IF(AND((10&gt;AD61),(AD61&gt;=AC61),(AC61&gt;=2)),1,0)</f>
        <v>0</v>
      </c>
      <c r="AF61" s="1">
        <f>IF(AND((AD61&lt;AC61),(AD61&gt;2),(AC61&lt;10)),1,0)</f>
        <v>0</v>
      </c>
      <c r="AG61" s="1">
        <f>IF(AD61&lt;=2,1,0)</f>
        <v>1</v>
      </c>
      <c r="AH61" s="1">
        <f>IF(AD61&gt;=10,1,0)</f>
        <v>0</v>
      </c>
      <c r="AI61" s="1">
        <f>SUM(AE61:AH61)</f>
        <v>1</v>
      </c>
    </row>
    <row r="62" spans="1:35" x14ac:dyDescent="0.25">
      <c r="N62" s="1" t="s">
        <v>68</v>
      </c>
      <c r="O62" s="1">
        <v>6.7</v>
      </c>
      <c r="P62" s="1">
        <v>4</v>
      </c>
      <c r="Q62" s="1">
        <v>10</v>
      </c>
      <c r="R62" s="1">
        <f>IF(AND((10&gt;Q62),(Q62&gt;=P62),(P62&gt;=2)),1,0)</f>
        <v>0</v>
      </c>
      <c r="S62" s="1">
        <f>IF(AND((Q62&lt;P62),(Q62&gt;2),(P62&lt;10)),1,0)</f>
        <v>0</v>
      </c>
      <c r="T62" s="1">
        <f>IF(Q62&lt;=2,1,0)</f>
        <v>0</v>
      </c>
      <c r="U62" s="1">
        <f>IF(Q62&gt;=10,1,0)</f>
        <v>1</v>
      </c>
      <c r="V62" s="1">
        <f>SUM(R62:U62)</f>
        <v>1</v>
      </c>
      <c r="AA62" s="1" t="s">
        <v>78</v>
      </c>
      <c r="AB62" s="1">
        <v>5.9</v>
      </c>
      <c r="AC62" s="1">
        <v>5</v>
      </c>
      <c r="AD62" s="1">
        <v>1</v>
      </c>
      <c r="AE62" s="1">
        <f>IF(AND((10&gt;AD62),(AD62&gt;=AC62),(AC62&gt;=2)),1,0)</f>
        <v>0</v>
      </c>
      <c r="AF62" s="1">
        <f>IF(AND((AD62&lt;AC62),(AD62&gt;2),(AC62&lt;10)),1,0)</f>
        <v>0</v>
      </c>
      <c r="AG62" s="1">
        <f>IF(AD62&lt;=2,1,0)</f>
        <v>1</v>
      </c>
      <c r="AH62" s="1">
        <f>IF(AD62&gt;=10,1,0)</f>
        <v>0</v>
      </c>
      <c r="AI62" s="1">
        <f>SUM(AE62:AH62)</f>
        <v>1</v>
      </c>
    </row>
    <row r="63" spans="1:35" x14ac:dyDescent="0.25">
      <c r="N63" s="1" t="s">
        <v>68</v>
      </c>
      <c r="O63" s="1">
        <v>6.7</v>
      </c>
      <c r="P63" s="1">
        <v>4</v>
      </c>
      <c r="Q63" s="1">
        <v>9</v>
      </c>
      <c r="R63" s="1">
        <f>IF(AND((10&gt;Q63),(Q63&gt;=P63),(P63&gt;=2)),1,0)</f>
        <v>1</v>
      </c>
      <c r="S63" s="1">
        <f>IF(AND((Q63&lt;P63),(Q63&gt;2),(P63&lt;10)),1,0)</f>
        <v>0</v>
      </c>
      <c r="T63" s="1">
        <f>IF(Q63&lt;=2,1,0)</f>
        <v>0</v>
      </c>
      <c r="U63" s="1">
        <f>IF(Q63&gt;=10,1,0)</f>
        <v>0</v>
      </c>
      <c r="V63" s="1">
        <f>SUM(R63:U63)</f>
        <v>1</v>
      </c>
      <c r="AA63" s="1" t="s">
        <v>78</v>
      </c>
      <c r="AB63" s="1">
        <v>5.9</v>
      </c>
      <c r="AC63" s="1">
        <v>5</v>
      </c>
      <c r="AD63" s="1">
        <v>2</v>
      </c>
      <c r="AE63" s="1">
        <f>IF(AND((10&gt;AD63),(AD63&gt;=AC63),(AC63&gt;=2)),1,0)</f>
        <v>0</v>
      </c>
      <c r="AF63" s="1">
        <f>IF(AND((AD63&lt;AC63),(AD63&gt;2),(AC63&lt;10)),1,0)</f>
        <v>0</v>
      </c>
      <c r="AG63" s="1">
        <f>IF(AD63&lt;=2,1,0)</f>
        <v>1</v>
      </c>
      <c r="AH63" s="1">
        <f>IF(AD63&gt;=10,1,0)</f>
        <v>0</v>
      </c>
      <c r="AI63" s="1">
        <f>SUM(AE63:AH63)</f>
        <v>1</v>
      </c>
    </row>
    <row r="64" spans="1:35" x14ac:dyDescent="0.25">
      <c r="N64" s="1" t="s">
        <v>68</v>
      </c>
      <c r="O64" s="1">
        <v>6.7</v>
      </c>
      <c r="P64" s="1">
        <v>4</v>
      </c>
      <c r="Q64" s="1">
        <v>9</v>
      </c>
      <c r="R64" s="1">
        <f>IF(AND((10&gt;Q64),(Q64&gt;=P64),(P64&gt;=2)),1,0)</f>
        <v>1</v>
      </c>
      <c r="S64" s="1">
        <f>IF(AND((Q64&lt;P64),(Q64&gt;2),(P64&lt;10)),1,0)</f>
        <v>0</v>
      </c>
      <c r="T64" s="1">
        <f>IF(Q64&lt;=2,1,0)</f>
        <v>0</v>
      </c>
      <c r="U64" s="1">
        <f>IF(Q64&gt;=10,1,0)</f>
        <v>0</v>
      </c>
      <c r="V64" s="1">
        <f>SUM(R64:U64)</f>
        <v>1</v>
      </c>
      <c r="AA64" s="1" t="s">
        <v>78</v>
      </c>
      <c r="AB64" s="1">
        <v>5.9</v>
      </c>
      <c r="AC64" s="1">
        <v>5</v>
      </c>
      <c r="AD64" s="1">
        <v>1</v>
      </c>
      <c r="AE64" s="1">
        <f>IF(AND((10&gt;AD64),(AD64&gt;=AC64),(AC64&gt;=2)),1,0)</f>
        <v>0</v>
      </c>
      <c r="AF64" s="1">
        <f>IF(AND((AD64&lt;AC64),(AD64&gt;2),(AC64&lt;10)),1,0)</f>
        <v>0</v>
      </c>
      <c r="AG64" s="1">
        <f>IF(AD64&lt;=2,1,0)</f>
        <v>1</v>
      </c>
      <c r="AH64" s="1">
        <f>IF(AD64&gt;=10,1,0)</f>
        <v>0</v>
      </c>
      <c r="AI64" s="1">
        <f>SUM(AE64:AH64)</f>
        <v>1</v>
      </c>
    </row>
    <row r="65" spans="14:35" x14ac:dyDescent="0.25">
      <c r="N65" s="1" t="s">
        <v>59</v>
      </c>
      <c r="O65" s="1">
        <v>6.7</v>
      </c>
      <c r="P65" s="1">
        <v>4</v>
      </c>
      <c r="Q65" s="1">
        <v>2</v>
      </c>
      <c r="R65" s="1">
        <f>IF(AND((10&gt;Q65),(Q65&gt;=P65),(P65&gt;=2)),1,0)</f>
        <v>0</v>
      </c>
      <c r="S65" s="1">
        <f>IF(AND((Q65&lt;P65),(Q65&gt;2),(P65&lt;10)),1,0)</f>
        <v>0</v>
      </c>
      <c r="T65" s="1">
        <f>IF(Q65&lt;=2,1,0)</f>
        <v>1</v>
      </c>
      <c r="U65" s="1">
        <f>IF(Q65&gt;=10,1,0)</f>
        <v>0</v>
      </c>
      <c r="V65" s="1">
        <f>SUM(R65:U65)</f>
        <v>1</v>
      </c>
      <c r="AA65" s="1" t="s">
        <v>78</v>
      </c>
      <c r="AB65" s="1">
        <v>5.9</v>
      </c>
      <c r="AC65" s="1">
        <v>4</v>
      </c>
      <c r="AD65" s="1">
        <v>10</v>
      </c>
      <c r="AE65" s="1">
        <f>IF(AND((10&gt;AD65),(AD65&gt;=AC65),(AC65&gt;=2)),1,0)</f>
        <v>0</v>
      </c>
      <c r="AF65" s="1">
        <f>IF(AND((AD65&lt;AC65),(AD65&gt;2),(AC65&lt;10)),1,0)</f>
        <v>0</v>
      </c>
      <c r="AG65" s="1">
        <f>IF(AD65&lt;=2,1,0)</f>
        <v>0</v>
      </c>
      <c r="AH65" s="1">
        <f>IF(AD65&gt;=10,1,0)</f>
        <v>1</v>
      </c>
      <c r="AI65" s="1">
        <f>SUM(AE65:AH65)</f>
        <v>1</v>
      </c>
    </row>
    <row r="66" spans="14:35" x14ac:dyDescent="0.25">
      <c r="N66" s="1" t="s">
        <v>68</v>
      </c>
      <c r="O66" s="1">
        <v>6.7</v>
      </c>
      <c r="P66" s="1">
        <v>4</v>
      </c>
      <c r="Q66" s="1">
        <v>2</v>
      </c>
      <c r="R66" s="1">
        <f>IF(AND((10&gt;Q66),(Q66&gt;=P66),(P66&gt;=2)),1,0)</f>
        <v>0</v>
      </c>
      <c r="S66" s="1">
        <f>IF(AND((Q66&lt;P66),(Q66&gt;2),(P66&lt;10)),1,0)</f>
        <v>0</v>
      </c>
      <c r="T66" s="1">
        <f>IF(Q66&lt;=2,1,0)</f>
        <v>1</v>
      </c>
      <c r="U66" s="1">
        <f>IF(Q66&gt;=10,1,0)</f>
        <v>0</v>
      </c>
      <c r="V66" s="1">
        <f>SUM(R66:U66)</f>
        <v>1</v>
      </c>
      <c r="AA66" s="1" t="s">
        <v>78</v>
      </c>
      <c r="AB66" s="1">
        <v>5.9</v>
      </c>
      <c r="AC66" s="1">
        <v>4</v>
      </c>
      <c r="AD66" s="1">
        <v>16</v>
      </c>
      <c r="AE66" s="1">
        <f>IF(AND((10&gt;AD66),(AD66&gt;=AC66),(AC66&gt;=2)),1,0)</f>
        <v>0</v>
      </c>
      <c r="AF66" s="1">
        <f>IF(AND((AD66&lt;AC66),(AD66&gt;2),(AC66&lt;10)),1,0)</f>
        <v>0</v>
      </c>
      <c r="AG66" s="1">
        <f>IF(AD66&lt;=2,1,0)</f>
        <v>0</v>
      </c>
      <c r="AH66" s="1">
        <f>IF(AD66&gt;=10,1,0)</f>
        <v>1</v>
      </c>
      <c r="AI66" s="1">
        <f>SUM(AE66:AH66)</f>
        <v>1</v>
      </c>
    </row>
    <row r="67" spans="14:35" x14ac:dyDescent="0.25">
      <c r="N67" s="1" t="s">
        <v>68</v>
      </c>
      <c r="O67" s="1">
        <v>6.7</v>
      </c>
      <c r="P67" s="1">
        <v>4</v>
      </c>
      <c r="Q67" s="1">
        <v>2</v>
      </c>
      <c r="R67" s="1">
        <f>IF(AND((10&gt;Q67),(Q67&gt;=P67),(P67&gt;=2)),1,0)</f>
        <v>0</v>
      </c>
      <c r="S67" s="1">
        <f>IF(AND((Q67&lt;P67),(Q67&gt;2),(P67&lt;10)),1,0)</f>
        <v>0</v>
      </c>
      <c r="T67" s="1">
        <f>IF(Q67&lt;=2,1,0)</f>
        <v>1</v>
      </c>
      <c r="U67" s="1">
        <f>IF(Q67&gt;=10,1,0)</f>
        <v>0</v>
      </c>
      <c r="V67" s="1">
        <f>SUM(R67:U67)</f>
        <v>1</v>
      </c>
      <c r="AA67" s="1" t="s">
        <v>78</v>
      </c>
      <c r="AB67" s="1">
        <v>5.9</v>
      </c>
      <c r="AC67" s="1">
        <v>4</v>
      </c>
      <c r="AD67" s="1">
        <v>1</v>
      </c>
      <c r="AE67" s="1">
        <f>IF(AND((10&gt;AD67),(AD67&gt;=AC67),(AC67&gt;=2)),1,0)</f>
        <v>0</v>
      </c>
      <c r="AF67" s="1">
        <f>IF(AND((AD67&lt;AC67),(AD67&gt;2),(AC67&lt;10)),1,0)</f>
        <v>0</v>
      </c>
      <c r="AG67" s="1">
        <f>IF(AD67&lt;=2,1,0)</f>
        <v>1</v>
      </c>
      <c r="AH67" s="1">
        <f>IF(AD67&gt;=10,1,0)</f>
        <v>0</v>
      </c>
      <c r="AI67" s="1">
        <f>SUM(AE67:AH67)</f>
        <v>1</v>
      </c>
    </row>
    <row r="68" spans="14:35" x14ac:dyDescent="0.25">
      <c r="N68" s="1" t="s">
        <v>68</v>
      </c>
      <c r="O68" s="1">
        <v>6.7</v>
      </c>
      <c r="P68" s="1">
        <v>4</v>
      </c>
      <c r="Q68" s="1">
        <v>2</v>
      </c>
      <c r="R68" s="1">
        <f>IF(AND((10&gt;Q68),(Q68&gt;=P68),(P68&gt;=2)),1,0)</f>
        <v>0</v>
      </c>
      <c r="S68" s="1">
        <f>IF(AND((Q68&lt;P68),(Q68&gt;2),(P68&lt;10)),1,0)</f>
        <v>0</v>
      </c>
      <c r="T68" s="1">
        <f>IF(Q68&lt;=2,1,0)</f>
        <v>1</v>
      </c>
      <c r="U68" s="1">
        <f>IF(Q68&gt;=10,1,0)</f>
        <v>0</v>
      </c>
      <c r="V68" s="1">
        <f>SUM(R68:U68)</f>
        <v>1</v>
      </c>
      <c r="AA68" s="1" t="s">
        <v>78</v>
      </c>
      <c r="AB68" s="1">
        <v>5.9</v>
      </c>
      <c r="AC68" s="1">
        <v>4</v>
      </c>
      <c r="AD68" s="1">
        <v>2</v>
      </c>
      <c r="AE68" s="1">
        <f>IF(AND((10&gt;AD68),(AD68&gt;=AC68),(AC68&gt;=2)),1,0)</f>
        <v>0</v>
      </c>
      <c r="AF68" s="1">
        <f>IF(AND((AD68&lt;AC68),(AD68&gt;2),(AC68&lt;10)),1,0)</f>
        <v>0</v>
      </c>
      <c r="AG68" s="1">
        <f>IF(AD68&lt;=2,1,0)</f>
        <v>1</v>
      </c>
      <c r="AH68" s="1">
        <f>IF(AD68&gt;=10,1,0)</f>
        <v>0</v>
      </c>
      <c r="AI68" s="1">
        <f>SUM(AE68:AH68)</f>
        <v>1</v>
      </c>
    </row>
    <row r="69" spans="14:35" x14ac:dyDescent="0.25">
      <c r="N69" s="1" t="s">
        <v>68</v>
      </c>
      <c r="O69" s="1">
        <v>6.7</v>
      </c>
      <c r="P69" s="1">
        <v>4</v>
      </c>
      <c r="Q69" s="1">
        <v>2</v>
      </c>
      <c r="R69" s="1">
        <f>IF(AND((10&gt;Q69),(Q69&gt;=P69),(P69&gt;=2)),1,0)</f>
        <v>0</v>
      </c>
      <c r="S69" s="1">
        <f>IF(AND((Q69&lt;P69),(Q69&gt;2),(P69&lt;10)),1,0)</f>
        <v>0</v>
      </c>
      <c r="T69" s="1">
        <f>IF(Q69&lt;=2,1,0)</f>
        <v>1</v>
      </c>
      <c r="U69" s="1">
        <f>IF(Q69&gt;=10,1,0)</f>
        <v>0</v>
      </c>
      <c r="V69" s="1">
        <f>SUM(R69:U69)</f>
        <v>1</v>
      </c>
      <c r="AA69" s="1" t="s">
        <v>62</v>
      </c>
      <c r="AB69" s="1">
        <v>5.9</v>
      </c>
      <c r="AC69" s="1">
        <v>4</v>
      </c>
      <c r="AD69" s="1">
        <v>1.5</v>
      </c>
      <c r="AE69" s="1">
        <f>IF(AND((10&gt;AD69),(AD69&gt;=AC69),(AC69&gt;=2)),1,0)</f>
        <v>0</v>
      </c>
      <c r="AF69" s="1">
        <f>IF(AND((AD69&lt;AC69),(AD69&gt;2),(AC69&lt;10)),1,0)</f>
        <v>0</v>
      </c>
      <c r="AG69" s="1">
        <f>IF(AD69&lt;=2,1,0)</f>
        <v>1</v>
      </c>
      <c r="AH69" s="1">
        <f>IF(AD69&gt;=10,1,0)</f>
        <v>0</v>
      </c>
      <c r="AI69" s="1">
        <f>SUM(AE69:AH69)</f>
        <v>1</v>
      </c>
    </row>
    <row r="70" spans="14:35" x14ac:dyDescent="0.25">
      <c r="N70" s="1" t="s">
        <v>68</v>
      </c>
      <c r="O70" s="1">
        <v>6.7</v>
      </c>
      <c r="P70" s="1">
        <v>4</v>
      </c>
      <c r="Q70" s="1">
        <v>2</v>
      </c>
      <c r="R70" s="1">
        <f>IF(AND((10&gt;Q70),(Q70&gt;=P70),(P70&gt;=2)),1,0)</f>
        <v>0</v>
      </c>
      <c r="S70" s="1">
        <f>IF(AND((Q70&lt;P70),(Q70&gt;2),(P70&lt;10)),1,0)</f>
        <v>0</v>
      </c>
      <c r="T70" s="1">
        <f>IF(Q70&lt;=2,1,0)</f>
        <v>1</v>
      </c>
      <c r="U70" s="1">
        <f>IF(Q70&gt;=10,1,0)</f>
        <v>0</v>
      </c>
      <c r="V70" s="1">
        <f>SUM(R70:U70)</f>
        <v>1</v>
      </c>
      <c r="AA70" s="1" t="s">
        <v>62</v>
      </c>
      <c r="AB70" s="1">
        <v>5.9</v>
      </c>
      <c r="AC70" s="1">
        <v>3</v>
      </c>
      <c r="AD70" s="1">
        <v>6</v>
      </c>
      <c r="AE70" s="1">
        <f>IF(AND((10&gt;AD70),(AD70&gt;=AC70),(AC70&gt;=2)),1,0)</f>
        <v>1</v>
      </c>
      <c r="AF70" s="1">
        <f>IF(AND((AD70&lt;AC70),(AD70&gt;2),(AC70&lt;10)),1,0)</f>
        <v>0</v>
      </c>
      <c r="AG70" s="1">
        <f>IF(AD70&lt;=2,1,0)</f>
        <v>0</v>
      </c>
      <c r="AH70" s="1">
        <f>IF(AD70&gt;=10,1,0)</f>
        <v>0</v>
      </c>
      <c r="AI70" s="1">
        <f>SUM(AE70:AH70)</f>
        <v>1</v>
      </c>
    </row>
    <row r="71" spans="14:35" x14ac:dyDescent="0.25">
      <c r="N71" s="1" t="s">
        <v>68</v>
      </c>
      <c r="O71" s="1">
        <v>6.7</v>
      </c>
      <c r="P71" s="1">
        <v>4</v>
      </c>
      <c r="Q71" s="1">
        <v>2</v>
      </c>
      <c r="R71" s="1">
        <f>IF(AND((10&gt;Q71),(Q71&gt;=P71),(P71&gt;=2)),1,0)</f>
        <v>0</v>
      </c>
      <c r="S71" s="1">
        <f>IF(AND((Q71&lt;P71),(Q71&gt;2),(P71&lt;10)),1,0)</f>
        <v>0</v>
      </c>
      <c r="T71" s="1">
        <f>IF(Q71&lt;=2,1,0)</f>
        <v>1</v>
      </c>
      <c r="U71" s="1">
        <f>IF(Q71&gt;=10,1,0)</f>
        <v>0</v>
      </c>
      <c r="V71" s="1">
        <f>SUM(R71:U71)</f>
        <v>1</v>
      </c>
      <c r="AA71" s="1" t="s">
        <v>78</v>
      </c>
      <c r="AB71" s="1">
        <v>5.9</v>
      </c>
      <c r="AC71" s="1">
        <v>2</v>
      </c>
      <c r="AD71" s="1">
        <v>2</v>
      </c>
      <c r="AE71" s="1">
        <f>IF(AND((10&gt;AD71),(AD71&gt;=AC71),(AC71&gt;=2)),1,0)</f>
        <v>1</v>
      </c>
      <c r="AF71" s="1">
        <f>IF(AND((AD71&lt;AC71),(AD71&gt;2),(AC71&lt;10)),1,0)</f>
        <v>0</v>
      </c>
      <c r="AG71" s="1">
        <v>0</v>
      </c>
      <c r="AH71" s="1">
        <f>IF(AD71&gt;=10,1,0)</f>
        <v>0</v>
      </c>
      <c r="AI71" s="1">
        <f>SUM(AE71:AH71)</f>
        <v>1</v>
      </c>
    </row>
    <row r="72" spans="14:35" x14ac:dyDescent="0.25">
      <c r="N72" s="1" t="s">
        <v>59</v>
      </c>
      <c r="O72" s="1">
        <v>6.7</v>
      </c>
      <c r="P72" s="1">
        <v>4</v>
      </c>
      <c r="Q72" s="1">
        <v>2</v>
      </c>
      <c r="R72" s="1">
        <f>IF(AND((10&gt;Q72),(Q72&gt;=P72),(P72&gt;=2)),1,0)</f>
        <v>0</v>
      </c>
      <c r="S72" s="1">
        <f>IF(AND((Q72&lt;P72),(Q72&gt;2),(P72&lt;10)),1,0)</f>
        <v>0</v>
      </c>
      <c r="T72" s="1">
        <f>IF(Q72&lt;=2,1,0)</f>
        <v>1</v>
      </c>
      <c r="U72" s="1">
        <f>IF(Q72&gt;=10,1,0)</f>
        <v>0</v>
      </c>
      <c r="V72" s="1">
        <f>SUM(R72:U72)</f>
        <v>1</v>
      </c>
      <c r="AA72" s="1" t="s">
        <v>78</v>
      </c>
      <c r="AB72" s="1">
        <v>5.9</v>
      </c>
      <c r="AC72" s="1">
        <v>1</v>
      </c>
      <c r="AD72" s="1">
        <v>2</v>
      </c>
      <c r="AE72" s="1">
        <f>IF(AND((10&gt;AD72),(AD72&gt;=AC72),(AC72&gt;=2)),1,0)</f>
        <v>0</v>
      </c>
      <c r="AF72" s="1">
        <f>IF(AND((AD72&lt;AC72),(AD72&gt;2),(AC72&lt;10)),1,0)</f>
        <v>0</v>
      </c>
      <c r="AG72" s="1">
        <f>IF(AD72&lt;=2,1,0)</f>
        <v>1</v>
      </c>
      <c r="AH72" s="1">
        <f>IF(AD72&gt;=10,1,0)</f>
        <v>0</v>
      </c>
      <c r="AI72" s="1">
        <f>SUM(AE72:AH72)</f>
        <v>1</v>
      </c>
    </row>
    <row r="73" spans="14:35" x14ac:dyDescent="0.25">
      <c r="N73" s="1" t="s">
        <v>59</v>
      </c>
      <c r="O73" s="1">
        <v>6.7</v>
      </c>
      <c r="P73" s="1">
        <v>3</v>
      </c>
      <c r="Q73" s="1">
        <v>2</v>
      </c>
      <c r="R73" s="1">
        <f>IF(AND((10&gt;Q73),(Q73&gt;=P73),(P73&gt;=2)),1,0)</f>
        <v>0</v>
      </c>
      <c r="S73" s="1">
        <f>IF(AND((Q73&lt;P73),(Q73&gt;2),(P73&lt;10)),1,0)</f>
        <v>0</v>
      </c>
      <c r="T73" s="1">
        <f>IF(Q73&lt;=2,1,0)</f>
        <v>1</v>
      </c>
      <c r="U73" s="1">
        <f>IF(Q73&gt;=10,1,0)</f>
        <v>0</v>
      </c>
      <c r="V73" s="1">
        <f>SUM(R73:U73)</f>
        <v>1</v>
      </c>
      <c r="AA73" s="1" t="s">
        <v>72</v>
      </c>
      <c r="AB73" s="1">
        <v>5.8</v>
      </c>
      <c r="AC73" s="1">
        <v>6</v>
      </c>
      <c r="AD73" s="1">
        <v>6</v>
      </c>
      <c r="AE73" s="1">
        <f>IF(AND((10&gt;AD73),(AD73&gt;=AC73),(AC73&gt;=2)),1,0)</f>
        <v>1</v>
      </c>
      <c r="AF73" s="1">
        <f>IF(AND((AD73&lt;AC73),(AD73&gt;2),(AC73&lt;10)),1,0)</f>
        <v>0</v>
      </c>
      <c r="AG73" s="1">
        <f>IF(AD73&lt;=2,1,0)</f>
        <v>0</v>
      </c>
      <c r="AH73" s="1">
        <f>IF(AD73&gt;=10,1,0)</f>
        <v>0</v>
      </c>
      <c r="AI73" s="1">
        <f>SUM(AE73:AH73)</f>
        <v>1</v>
      </c>
    </row>
    <row r="74" spans="14:35" x14ac:dyDescent="0.25">
      <c r="N74" s="1" t="s">
        <v>59</v>
      </c>
      <c r="O74" s="1">
        <v>6.7</v>
      </c>
      <c r="P74" s="1">
        <v>3</v>
      </c>
      <c r="Q74" s="1">
        <v>2</v>
      </c>
      <c r="R74" s="1">
        <f>IF(AND((10&gt;Q74),(Q74&gt;=P74),(P74&gt;=2)),1,0)</f>
        <v>0</v>
      </c>
      <c r="S74" s="1">
        <f>IF(AND((Q74&lt;P74),(Q74&gt;2),(P74&lt;10)),1,0)</f>
        <v>0</v>
      </c>
      <c r="T74" s="1">
        <f>IF(Q74&lt;=2,1,0)</f>
        <v>1</v>
      </c>
      <c r="U74" s="1">
        <f>IF(Q74&gt;=10,1,0)</f>
        <v>0</v>
      </c>
      <c r="V74" s="1">
        <f>SUM(R74:U74)</f>
        <v>1</v>
      </c>
      <c r="AA74" s="1" t="s">
        <v>72</v>
      </c>
      <c r="AB74" s="1">
        <v>5.8</v>
      </c>
      <c r="AC74" s="1">
        <v>6</v>
      </c>
      <c r="AD74" s="1">
        <v>8</v>
      </c>
      <c r="AE74" s="1">
        <f>IF(AND((10&gt;AD74),(AD74&gt;=AC74),(AC74&gt;=2)),1,0)</f>
        <v>1</v>
      </c>
      <c r="AF74" s="1">
        <f>IF(AND((AD74&lt;AC74),(AD74&gt;2),(AC74&lt;10)),1,0)</f>
        <v>0</v>
      </c>
      <c r="AG74" s="1">
        <f>IF(AD74&lt;=2,1,0)</f>
        <v>0</v>
      </c>
      <c r="AH74" s="1">
        <f>IF(AD74&gt;=10,1,0)</f>
        <v>0</v>
      </c>
      <c r="AI74" s="1">
        <f>SUM(AE74:AH74)</f>
        <v>1</v>
      </c>
    </row>
    <row r="75" spans="14:35" x14ac:dyDescent="0.25">
      <c r="N75" s="1" t="s">
        <v>59</v>
      </c>
      <c r="O75" s="1">
        <v>6.7</v>
      </c>
      <c r="P75" s="1">
        <v>3</v>
      </c>
      <c r="Q75" s="1">
        <v>1</v>
      </c>
      <c r="R75" s="1">
        <f>IF(AND((10&gt;Q75),(Q75&gt;=P75),(P75&gt;=2)),1,0)</f>
        <v>0</v>
      </c>
      <c r="S75" s="1">
        <f>IF(AND((Q75&lt;P75),(Q75&gt;2),(P75&lt;10)),1,0)</f>
        <v>0</v>
      </c>
      <c r="T75" s="1">
        <f>IF(Q75&lt;=2,1,0)</f>
        <v>1</v>
      </c>
      <c r="U75" s="1">
        <f>IF(Q75&gt;=10,1,0)</f>
        <v>0</v>
      </c>
      <c r="V75" s="1">
        <f>SUM(R75:U75)</f>
        <v>1</v>
      </c>
      <c r="AA75" s="1" t="s">
        <v>99</v>
      </c>
      <c r="AB75" s="1">
        <v>5.8</v>
      </c>
      <c r="AC75" s="1">
        <v>6</v>
      </c>
      <c r="AD75" s="1">
        <v>5</v>
      </c>
      <c r="AE75" s="1">
        <f>IF(AND((10&gt;AD75),(AD75&gt;=AC75),(AC75&gt;=2)),1,0)</f>
        <v>0</v>
      </c>
      <c r="AF75" s="1">
        <f>IF(AND((AD75&lt;AC75),(AD75&gt;2),(AC75&lt;10)),1,0)</f>
        <v>1</v>
      </c>
      <c r="AG75" s="1">
        <f>IF(AD75&lt;=2,1,0)</f>
        <v>0</v>
      </c>
      <c r="AH75" s="1">
        <f>IF(AD75&gt;=10,1,0)</f>
        <v>0</v>
      </c>
      <c r="AI75" s="1">
        <f>SUM(AE75:AH75)</f>
        <v>1</v>
      </c>
    </row>
    <row r="76" spans="14:35" x14ac:dyDescent="0.25">
      <c r="N76" s="1" t="s">
        <v>59</v>
      </c>
      <c r="O76" s="1">
        <v>6.7</v>
      </c>
      <c r="P76" s="1">
        <v>3</v>
      </c>
      <c r="Q76" s="1">
        <v>2</v>
      </c>
      <c r="R76" s="1">
        <f>IF(AND((10&gt;Q76),(Q76&gt;=P76),(P76&gt;=2)),1,0)</f>
        <v>0</v>
      </c>
      <c r="S76" s="1">
        <f>IF(AND((Q76&lt;P76),(Q76&gt;2),(P76&lt;10)),1,0)</f>
        <v>0</v>
      </c>
      <c r="T76" s="1">
        <f>IF(Q76&lt;=2,1,0)</f>
        <v>1</v>
      </c>
      <c r="U76" s="1">
        <f>IF(Q76&gt;=10,1,0)</f>
        <v>0</v>
      </c>
      <c r="V76" s="1">
        <f>SUM(R76:U76)</f>
        <v>1</v>
      </c>
      <c r="AA76" s="1" t="s">
        <v>72</v>
      </c>
      <c r="AB76" s="1">
        <v>5.8</v>
      </c>
      <c r="AC76" s="1">
        <v>6</v>
      </c>
      <c r="AD76" s="1">
        <v>2</v>
      </c>
      <c r="AE76" s="1">
        <f>IF(AND((10&gt;AD76),(AD76&gt;=AC76),(AC76&gt;=2)),1,0)</f>
        <v>0</v>
      </c>
      <c r="AF76" s="1">
        <f>IF(AND((AD76&lt;AC76),(AD76&gt;2),(AC76&lt;10)),1,0)</f>
        <v>0</v>
      </c>
      <c r="AG76" s="1">
        <f>IF(AD76&lt;=2,1,0)</f>
        <v>1</v>
      </c>
      <c r="AH76" s="1">
        <f>IF(AD76&gt;=10,1,0)</f>
        <v>0</v>
      </c>
      <c r="AI76" s="1">
        <f>SUM(AE76:AH76)</f>
        <v>1</v>
      </c>
    </row>
    <row r="77" spans="14:35" x14ac:dyDescent="0.25">
      <c r="N77" s="1" t="s">
        <v>68</v>
      </c>
      <c r="O77" s="1">
        <v>6.7</v>
      </c>
      <c r="P77" s="1">
        <v>2</v>
      </c>
      <c r="Q77" s="1">
        <v>2</v>
      </c>
      <c r="R77" s="1">
        <f>IF(AND((10&gt;Q77),(Q77&gt;=P77),(P77&gt;=2)),1,0)</f>
        <v>1</v>
      </c>
      <c r="S77" s="1">
        <f>IF(AND((Q77&lt;P77),(Q77&gt;2),(P77&lt;10)),1,0)</f>
        <v>0</v>
      </c>
      <c r="T77" s="1">
        <v>0</v>
      </c>
      <c r="U77" s="1">
        <f>IF(Q77&gt;=10,1,0)</f>
        <v>0</v>
      </c>
      <c r="V77" s="1">
        <f>SUM(R77:U77)</f>
        <v>1</v>
      </c>
      <c r="AA77" s="1" t="s">
        <v>72</v>
      </c>
      <c r="AB77" s="1">
        <v>5.8</v>
      </c>
      <c r="AC77" s="1">
        <v>6</v>
      </c>
      <c r="AD77" s="1">
        <v>2</v>
      </c>
      <c r="AE77" s="1">
        <f>IF(AND((10&gt;AD77),(AD77&gt;=AC77),(AC77&gt;=2)),1,0)</f>
        <v>0</v>
      </c>
      <c r="AF77" s="1">
        <f>IF(AND((AD77&lt;AC77),(AD77&gt;2),(AC77&lt;10)),1,0)</f>
        <v>0</v>
      </c>
      <c r="AG77" s="1">
        <f>IF(AD77&lt;=2,1,0)</f>
        <v>1</v>
      </c>
      <c r="AH77" s="1">
        <f>IF(AD77&gt;=10,1,0)</f>
        <v>0</v>
      </c>
      <c r="AI77" s="1">
        <f>SUM(AE77:AH77)</f>
        <v>1</v>
      </c>
    </row>
    <row r="78" spans="14:35" x14ac:dyDescent="0.25">
      <c r="N78" s="1" t="s">
        <v>102</v>
      </c>
      <c r="O78" s="1">
        <v>6.8</v>
      </c>
      <c r="P78" s="1">
        <v>6</v>
      </c>
      <c r="Q78" s="1">
        <v>2</v>
      </c>
      <c r="R78" s="1">
        <f>IF(AND((10&gt;Q78),(Q78&gt;=P78),(P78&gt;=2)),1,0)</f>
        <v>0</v>
      </c>
      <c r="S78" s="1">
        <f>IF(AND((Q78&lt;P78),(Q78&gt;2),(P78&lt;10)),1,0)</f>
        <v>0</v>
      </c>
      <c r="T78" s="1">
        <f>IF(Q78&lt;=2,1,0)</f>
        <v>1</v>
      </c>
      <c r="U78" s="1">
        <f>IF(Q78&gt;=10,1,0)</f>
        <v>0</v>
      </c>
      <c r="V78" s="1">
        <f>SUM(R78:U78)</f>
        <v>1</v>
      </c>
      <c r="AA78" s="1" t="s">
        <v>72</v>
      </c>
      <c r="AB78" s="1">
        <v>5.8</v>
      </c>
      <c r="AC78" s="1">
        <v>6</v>
      </c>
      <c r="AD78" s="1">
        <v>1</v>
      </c>
      <c r="AE78" s="1">
        <f>IF(AND((10&gt;AD78),(AD78&gt;=AC78),(AC78&gt;=2)),1,0)</f>
        <v>0</v>
      </c>
      <c r="AF78" s="1">
        <f>IF(AND((AD78&lt;AC78),(AD78&gt;2),(AC78&lt;10)),1,0)</f>
        <v>0</v>
      </c>
      <c r="AG78" s="1">
        <f>IF(AD78&lt;=2,1,0)</f>
        <v>1</v>
      </c>
      <c r="AH78" s="1">
        <f>IF(AD78&gt;=10,1,0)</f>
        <v>0</v>
      </c>
      <c r="AI78" s="1">
        <f>SUM(AE78:AH78)</f>
        <v>1</v>
      </c>
    </row>
    <row r="79" spans="14:35" x14ac:dyDescent="0.25">
      <c r="N79" s="1" t="s">
        <v>102</v>
      </c>
      <c r="O79" s="1">
        <v>6.8</v>
      </c>
      <c r="P79" s="1">
        <v>6</v>
      </c>
      <c r="Q79" s="1">
        <v>1</v>
      </c>
      <c r="R79" s="1">
        <f>IF(AND((10&gt;Q79),(Q79&gt;=P79),(P79&gt;=2)),1,0)</f>
        <v>0</v>
      </c>
      <c r="S79" s="1">
        <f>IF(AND((Q79&lt;P79),(Q79&gt;2),(P79&lt;10)),1,0)</f>
        <v>0</v>
      </c>
      <c r="T79" s="1">
        <f>IF(Q79&lt;=2,1,0)</f>
        <v>1</v>
      </c>
      <c r="U79" s="1">
        <f>IF(Q79&gt;=10,1,0)</f>
        <v>0</v>
      </c>
      <c r="V79" s="1">
        <f>SUM(R79:U79)</f>
        <v>1</v>
      </c>
      <c r="AA79" s="1" t="s">
        <v>72</v>
      </c>
      <c r="AB79" s="1">
        <v>5.8</v>
      </c>
      <c r="AC79" s="1">
        <v>6</v>
      </c>
      <c r="AD79" s="1">
        <v>2</v>
      </c>
      <c r="AE79" s="1">
        <f>IF(AND((10&gt;AD79),(AD79&gt;=AC79),(AC79&gt;=2)),1,0)</f>
        <v>0</v>
      </c>
      <c r="AF79" s="1">
        <f>IF(AND((AD79&lt;AC79),(AD79&gt;2),(AC79&lt;10)),1,0)</f>
        <v>0</v>
      </c>
      <c r="AG79" s="1">
        <f>IF(AD79&lt;=2,1,0)</f>
        <v>1</v>
      </c>
      <c r="AH79" s="1">
        <f>IF(AD79&gt;=10,1,0)</f>
        <v>0</v>
      </c>
      <c r="AI79" s="1">
        <f>SUM(AE79:AH79)</f>
        <v>1</v>
      </c>
    </row>
    <row r="80" spans="14:35" x14ac:dyDescent="0.25">
      <c r="N80" s="1" t="s">
        <v>102</v>
      </c>
      <c r="O80" s="1">
        <v>6.8</v>
      </c>
      <c r="P80" s="1">
        <v>6</v>
      </c>
      <c r="Q80" s="1">
        <v>1</v>
      </c>
      <c r="R80" s="1">
        <f>IF(AND((10&gt;Q80),(Q80&gt;=P80),(P80&gt;=2)),1,0)</f>
        <v>0</v>
      </c>
      <c r="S80" s="1">
        <f>IF(AND((Q80&lt;P80),(Q80&gt;2),(P80&lt;10)),1,0)</f>
        <v>0</v>
      </c>
      <c r="T80" s="1">
        <f>IF(Q80&lt;=2,1,0)</f>
        <v>1</v>
      </c>
      <c r="U80" s="1">
        <f>IF(Q80&gt;=10,1,0)</f>
        <v>0</v>
      </c>
      <c r="V80" s="1">
        <f>SUM(R80:U80)</f>
        <v>1</v>
      </c>
      <c r="AA80" s="1" t="s">
        <v>99</v>
      </c>
      <c r="AB80" s="1">
        <v>5.8</v>
      </c>
      <c r="AC80" s="1">
        <v>5</v>
      </c>
      <c r="AD80" s="1">
        <v>5</v>
      </c>
      <c r="AE80" s="1">
        <f>IF(AND((10&gt;AD80),(AD80&gt;=AC80),(AC80&gt;=2)),1,0)</f>
        <v>1</v>
      </c>
      <c r="AF80" s="1">
        <f>IF(AND((AD80&lt;AC80),(AD80&gt;2),(AC80&lt;10)),1,0)</f>
        <v>0</v>
      </c>
      <c r="AG80" s="1">
        <f>IF(AD80&lt;=2,1,0)</f>
        <v>0</v>
      </c>
      <c r="AH80" s="1">
        <f>IF(AD80&gt;=10,1,0)</f>
        <v>0</v>
      </c>
      <c r="AI80" s="1">
        <f>SUM(AE80:AH80)</f>
        <v>1</v>
      </c>
    </row>
    <row r="81" spans="14:35" x14ac:dyDescent="0.25">
      <c r="N81" s="1" t="s">
        <v>102</v>
      </c>
      <c r="O81" s="1">
        <v>6.8</v>
      </c>
      <c r="P81" s="1">
        <v>5</v>
      </c>
      <c r="Q81" s="1">
        <v>2</v>
      </c>
      <c r="R81" s="1">
        <f>IF(AND((10&gt;Q81),(Q81&gt;=P81),(P81&gt;=2)),1,0)</f>
        <v>0</v>
      </c>
      <c r="S81" s="1">
        <f>IF(AND((Q81&lt;P81),(Q81&gt;2),(P81&lt;10)),1,0)</f>
        <v>0</v>
      </c>
      <c r="T81" s="1">
        <f>IF(Q81&lt;=2,1,0)</f>
        <v>1</v>
      </c>
      <c r="U81" s="1">
        <f>IF(Q81&gt;=10,1,0)</f>
        <v>0</v>
      </c>
      <c r="V81" s="1">
        <f>SUM(R81:U81)</f>
        <v>1</v>
      </c>
      <c r="AA81" s="1" t="s">
        <v>99</v>
      </c>
      <c r="AB81" s="1">
        <v>5.8</v>
      </c>
      <c r="AC81" s="1">
        <v>5</v>
      </c>
      <c r="AD81" s="1">
        <v>7</v>
      </c>
      <c r="AE81" s="1">
        <f>IF(AND((10&gt;AD81),(AD81&gt;=AC81),(AC81&gt;=2)),1,0)</f>
        <v>1</v>
      </c>
      <c r="AF81" s="1">
        <f>IF(AND((AD81&lt;AC81),(AD81&gt;2),(AC81&lt;10)),1,0)</f>
        <v>0</v>
      </c>
      <c r="AG81" s="1">
        <f>IF(AD81&lt;=2,1,0)</f>
        <v>0</v>
      </c>
      <c r="AH81" s="1">
        <f>IF(AD81&gt;=10,1,0)</f>
        <v>0</v>
      </c>
      <c r="AI81" s="1">
        <f>SUM(AE81:AH81)</f>
        <v>1</v>
      </c>
    </row>
    <row r="82" spans="14:35" x14ac:dyDescent="0.25">
      <c r="N82" s="1" t="s">
        <v>102</v>
      </c>
      <c r="O82" s="1">
        <v>6.8</v>
      </c>
      <c r="P82" s="1">
        <v>4</v>
      </c>
      <c r="Q82" s="1">
        <v>9</v>
      </c>
      <c r="R82" s="1">
        <f>IF(AND((10&gt;Q82),(Q82&gt;=P82),(P82&gt;=2)),1,0)</f>
        <v>1</v>
      </c>
      <c r="S82" s="1">
        <f>IF(AND((Q82&lt;P82),(Q82&gt;2),(P82&lt;10)),1,0)</f>
        <v>0</v>
      </c>
      <c r="T82" s="1">
        <f>IF(Q82&lt;=2,1,0)</f>
        <v>0</v>
      </c>
      <c r="U82" s="1">
        <f>IF(Q82&gt;=10,1,0)</f>
        <v>0</v>
      </c>
      <c r="V82" s="1">
        <f>SUM(R82:U82)</f>
        <v>1</v>
      </c>
      <c r="AA82" s="1" t="s">
        <v>80</v>
      </c>
      <c r="AB82" s="1">
        <v>5.8</v>
      </c>
      <c r="AC82" s="1">
        <v>5</v>
      </c>
      <c r="AD82" s="1">
        <v>2</v>
      </c>
      <c r="AE82" s="1">
        <f>IF(AND((10&gt;AD82),(AD82&gt;=AC82),(AC82&gt;=2)),1,0)</f>
        <v>0</v>
      </c>
      <c r="AF82" s="1">
        <f>IF(AND((AD82&lt;AC82),(AD82&gt;2),(AC82&lt;10)),1,0)</f>
        <v>0</v>
      </c>
      <c r="AG82" s="1">
        <f>IF(AD82&lt;=2,1,0)</f>
        <v>1</v>
      </c>
      <c r="AH82" s="1">
        <f>IF(AD82&gt;=10,1,0)</f>
        <v>0</v>
      </c>
      <c r="AI82" s="1">
        <f>SUM(AE82:AH82)</f>
        <v>1</v>
      </c>
    </row>
    <row r="83" spans="14:35" x14ac:dyDescent="0.25">
      <c r="N83" s="1" t="s">
        <v>102</v>
      </c>
      <c r="O83" s="1">
        <v>6.8</v>
      </c>
      <c r="P83" s="1">
        <v>4</v>
      </c>
      <c r="Q83" s="1">
        <v>1</v>
      </c>
      <c r="R83" s="1">
        <f>IF(AND((10&gt;Q83),(Q83&gt;=P83),(P83&gt;=2)),1,0)</f>
        <v>0</v>
      </c>
      <c r="S83" s="1">
        <f>IF(AND((Q83&lt;P83),(Q83&gt;2),(P83&lt;10)),1,0)</f>
        <v>0</v>
      </c>
      <c r="T83" s="1">
        <f>IF(Q83&lt;=2,1,0)</f>
        <v>1</v>
      </c>
      <c r="U83" s="1">
        <f>IF(Q83&gt;=10,1,0)</f>
        <v>0</v>
      </c>
      <c r="V83" s="1">
        <f>SUM(R83:U83)</f>
        <v>1</v>
      </c>
      <c r="AA83" s="1" t="s">
        <v>99</v>
      </c>
      <c r="AB83" s="1">
        <v>5.8</v>
      </c>
      <c r="AC83" s="1">
        <v>5</v>
      </c>
      <c r="AD83" s="1">
        <v>2</v>
      </c>
      <c r="AE83" s="1">
        <f>IF(AND((10&gt;AD83),(AD83&gt;=AC83),(AC83&gt;=2)),1,0)</f>
        <v>0</v>
      </c>
      <c r="AF83" s="1">
        <f>IF(AND((AD83&lt;AC83),(AD83&gt;2),(AC83&lt;10)),1,0)</f>
        <v>0</v>
      </c>
      <c r="AG83" s="1">
        <f>IF(AD83&lt;=2,1,0)</f>
        <v>1</v>
      </c>
      <c r="AH83" s="1">
        <f>IF(AD83&gt;=10,1,0)</f>
        <v>0</v>
      </c>
      <c r="AI83" s="1">
        <f>SUM(AE83:AH83)</f>
        <v>1</v>
      </c>
    </row>
    <row r="84" spans="14:35" x14ac:dyDescent="0.25">
      <c r="N84" s="1" t="s">
        <v>102</v>
      </c>
      <c r="O84" s="1">
        <v>6.8</v>
      </c>
      <c r="P84" s="1">
        <v>4</v>
      </c>
      <c r="Q84" s="1">
        <v>2</v>
      </c>
      <c r="R84" s="1">
        <f>IF(AND((10&gt;Q84),(Q84&gt;=P84),(P84&gt;=2)),1,0)</f>
        <v>0</v>
      </c>
      <c r="S84" s="1">
        <f>IF(AND((Q84&lt;P84),(Q84&gt;2),(P84&lt;10)),1,0)</f>
        <v>0</v>
      </c>
      <c r="T84" s="1">
        <f>IF(Q84&lt;=2,1,0)</f>
        <v>1</v>
      </c>
      <c r="U84" s="1">
        <f>IF(Q84&gt;=10,1,0)</f>
        <v>0</v>
      </c>
      <c r="V84" s="1">
        <f>SUM(R84:U84)</f>
        <v>1</v>
      </c>
      <c r="AA84" s="1" t="s">
        <v>72</v>
      </c>
      <c r="AB84" s="1">
        <v>5.8</v>
      </c>
      <c r="AC84" s="1">
        <v>5</v>
      </c>
      <c r="AD84" s="1">
        <v>2</v>
      </c>
      <c r="AE84" s="1">
        <f>IF(AND((10&gt;AD84),(AD84&gt;=AC84),(AC84&gt;=2)),1,0)</f>
        <v>0</v>
      </c>
      <c r="AF84" s="1">
        <f>IF(AND((AD84&lt;AC84),(AD84&gt;2),(AC84&lt;10)),1,0)</f>
        <v>0</v>
      </c>
      <c r="AG84" s="1">
        <f>IF(AD84&lt;=2,1,0)</f>
        <v>1</v>
      </c>
      <c r="AH84" s="1">
        <f>IF(AD84&gt;=10,1,0)</f>
        <v>0</v>
      </c>
      <c r="AI84" s="1">
        <f>SUM(AE84:AH84)</f>
        <v>1</v>
      </c>
    </row>
    <row r="85" spans="14:35" x14ac:dyDescent="0.25">
      <c r="N85" s="1" t="s">
        <v>102</v>
      </c>
      <c r="O85" s="1">
        <v>6.8</v>
      </c>
      <c r="P85" s="1">
        <v>3</v>
      </c>
      <c r="Q85" s="1">
        <v>9</v>
      </c>
      <c r="R85" s="1">
        <f>IF(AND((10&gt;Q85),(Q85&gt;=P85),(P85&gt;=2)),1,0)</f>
        <v>1</v>
      </c>
      <c r="S85" s="1">
        <f>IF(AND((Q85&lt;P85),(Q85&gt;2),(P85&lt;10)),1,0)</f>
        <v>0</v>
      </c>
      <c r="T85" s="1">
        <f>IF(Q85&lt;=2,1,0)</f>
        <v>0</v>
      </c>
      <c r="U85" s="1">
        <f>IF(Q85&gt;=10,1,0)</f>
        <v>0</v>
      </c>
      <c r="V85" s="1">
        <f>SUM(R85:U85)</f>
        <v>1</v>
      </c>
      <c r="AA85" s="1" t="s">
        <v>72</v>
      </c>
      <c r="AB85" s="1">
        <v>5.8</v>
      </c>
      <c r="AC85" s="1">
        <v>5</v>
      </c>
      <c r="AD85" s="1">
        <v>2</v>
      </c>
      <c r="AE85" s="1">
        <f>IF(AND((10&gt;AD85),(AD85&gt;=AC85),(AC85&gt;=2)),1,0)</f>
        <v>0</v>
      </c>
      <c r="AF85" s="1">
        <f>IF(AND((AD85&lt;AC85),(AD85&gt;2),(AC85&lt;10)),1,0)</f>
        <v>0</v>
      </c>
      <c r="AG85" s="1">
        <f>IF(AD85&lt;=2,1,0)</f>
        <v>1</v>
      </c>
      <c r="AH85" s="1">
        <f>IF(AD85&gt;=10,1,0)</f>
        <v>0</v>
      </c>
      <c r="AI85" s="1">
        <f>SUM(AE85:AH85)</f>
        <v>1</v>
      </c>
    </row>
    <row r="86" spans="14:35" x14ac:dyDescent="0.25">
      <c r="N86" s="1" t="s">
        <v>102</v>
      </c>
      <c r="O86" s="1">
        <v>6.8</v>
      </c>
      <c r="P86" s="1">
        <v>3</v>
      </c>
      <c r="Q86" s="1">
        <v>5</v>
      </c>
      <c r="R86" s="1">
        <f>IF(AND((10&gt;Q86),(Q86&gt;=P86),(P86&gt;=2)),1,0)</f>
        <v>1</v>
      </c>
      <c r="S86" s="1">
        <f>IF(AND((Q86&lt;P86),(Q86&gt;2),(P86&lt;10)),1,0)</f>
        <v>0</v>
      </c>
      <c r="T86" s="1">
        <f>IF(Q86&lt;=2,1,0)</f>
        <v>0</v>
      </c>
      <c r="U86" s="1">
        <f>IF(Q86&gt;=10,1,0)</f>
        <v>0</v>
      </c>
      <c r="V86" s="1">
        <f>SUM(R86:U86)</f>
        <v>1</v>
      </c>
      <c r="AA86" s="1" t="s">
        <v>99</v>
      </c>
      <c r="AB86" s="1">
        <v>5.8</v>
      </c>
      <c r="AC86" s="1">
        <v>5</v>
      </c>
      <c r="AD86" s="1">
        <v>1</v>
      </c>
      <c r="AE86" s="1">
        <f>IF(AND((10&gt;AD86),(AD86&gt;=AC86),(AC86&gt;=2)),1,0)</f>
        <v>0</v>
      </c>
      <c r="AF86" s="1">
        <f>IF(AND((AD86&lt;AC86),(AD86&gt;2),(AC86&lt;10)),1,0)</f>
        <v>0</v>
      </c>
      <c r="AG86" s="1">
        <f>IF(AD86&lt;=2,1,0)</f>
        <v>1</v>
      </c>
      <c r="AH86" s="1">
        <f>IF(AD86&gt;=10,1,0)</f>
        <v>0</v>
      </c>
      <c r="AI86" s="1">
        <f>SUM(AE86:AH86)</f>
        <v>1</v>
      </c>
    </row>
    <row r="87" spans="14:35" x14ac:dyDescent="0.25">
      <c r="N87" s="1" t="s">
        <v>102</v>
      </c>
      <c r="O87" s="1">
        <v>6.8</v>
      </c>
      <c r="P87" s="1">
        <v>3</v>
      </c>
      <c r="Q87" s="1">
        <v>2</v>
      </c>
      <c r="R87" s="1">
        <f>IF(AND((10&gt;Q87),(Q87&gt;=P87),(P87&gt;=2)),1,0)</f>
        <v>0</v>
      </c>
      <c r="S87" s="1">
        <f>IF(AND((Q87&lt;P87),(Q87&gt;2),(P87&lt;10)),1,0)</f>
        <v>0</v>
      </c>
      <c r="T87" s="1">
        <f>IF(Q87&lt;=2,1,0)</f>
        <v>1</v>
      </c>
      <c r="U87" s="1">
        <f>IF(Q87&gt;=10,1,0)</f>
        <v>0</v>
      </c>
      <c r="V87" s="1">
        <f>SUM(R87:U87)</f>
        <v>1</v>
      </c>
      <c r="AA87" s="1" t="s">
        <v>99</v>
      </c>
      <c r="AB87" s="1">
        <v>5.8</v>
      </c>
      <c r="AC87" s="1">
        <v>5</v>
      </c>
      <c r="AD87" s="1">
        <v>2</v>
      </c>
      <c r="AE87" s="1">
        <f>IF(AND((10&gt;AD87),(AD87&gt;=AC87),(AC87&gt;=2)),1,0)</f>
        <v>0</v>
      </c>
      <c r="AF87" s="1">
        <f>IF(AND((AD87&lt;AC87),(AD87&gt;2),(AC87&lt;10)),1,0)</f>
        <v>0</v>
      </c>
      <c r="AG87" s="1">
        <f>IF(AD87&lt;=2,1,0)</f>
        <v>1</v>
      </c>
      <c r="AH87" s="1">
        <f>IF(AD87&gt;=10,1,0)</f>
        <v>0</v>
      </c>
      <c r="AI87" s="1">
        <f>SUM(AE87:AH87)</f>
        <v>1</v>
      </c>
    </row>
    <row r="88" spans="14:35" x14ac:dyDescent="0.25">
      <c r="N88" s="1" t="s">
        <v>102</v>
      </c>
      <c r="O88" s="1">
        <v>6.8</v>
      </c>
      <c r="P88" s="1">
        <v>2</v>
      </c>
      <c r="Q88" s="1">
        <v>7</v>
      </c>
      <c r="R88" s="1">
        <f>IF(AND((10&gt;Q88),(Q88&gt;=P88),(P88&gt;=2)),1,0)</f>
        <v>1</v>
      </c>
      <c r="S88" s="1">
        <f>IF(AND((Q88&lt;P88),(Q88&gt;2),(P88&lt;10)),1,0)</f>
        <v>0</v>
      </c>
      <c r="T88" s="1">
        <f>IF(Q88&lt;=2,1,0)</f>
        <v>0</v>
      </c>
      <c r="U88" s="1">
        <f>IF(Q88&gt;=10,1,0)</f>
        <v>0</v>
      </c>
      <c r="V88" s="1">
        <f>SUM(R88:U88)</f>
        <v>1</v>
      </c>
      <c r="AA88" s="1" t="s">
        <v>72</v>
      </c>
      <c r="AB88" s="1">
        <v>5.8</v>
      </c>
      <c r="AC88" s="1">
        <v>5</v>
      </c>
      <c r="AD88" s="1">
        <v>2</v>
      </c>
      <c r="AE88" s="1">
        <f>IF(AND((10&gt;AD88),(AD88&gt;=AC88),(AC88&gt;=2)),1,0)</f>
        <v>0</v>
      </c>
      <c r="AF88" s="1">
        <f>IF(AND((AD88&lt;AC88),(AD88&gt;2),(AC88&lt;10)),1,0)</f>
        <v>0</v>
      </c>
      <c r="AG88" s="1">
        <f>IF(AD88&lt;=2,1,0)</f>
        <v>1</v>
      </c>
      <c r="AH88" s="1">
        <f>IF(AD88&gt;=10,1,0)</f>
        <v>0</v>
      </c>
      <c r="AI88" s="1">
        <f>SUM(AE88:AH88)</f>
        <v>1</v>
      </c>
    </row>
    <row r="89" spans="14:35" x14ac:dyDescent="0.25">
      <c r="N89" s="1" t="s">
        <v>84</v>
      </c>
      <c r="O89" s="1">
        <v>6.9</v>
      </c>
      <c r="P89" s="1">
        <v>7</v>
      </c>
      <c r="Q89" s="1">
        <v>9</v>
      </c>
      <c r="R89" s="1">
        <f>IF(AND((10&gt;Q89),(Q89&gt;=P89),(P89&gt;=2)),1,0)</f>
        <v>1</v>
      </c>
      <c r="S89" s="1">
        <f>IF(AND((Q89&lt;P89),(Q89&gt;2),(P89&lt;10)),1,0)</f>
        <v>0</v>
      </c>
      <c r="T89" s="1">
        <f>IF(Q89&lt;=2,1,0)</f>
        <v>0</v>
      </c>
      <c r="U89" s="1">
        <f>IF(Q89&gt;=10,1,0)</f>
        <v>0</v>
      </c>
      <c r="V89" s="1">
        <f>SUM(R89:U89)</f>
        <v>1</v>
      </c>
      <c r="AA89" s="1" t="s">
        <v>80</v>
      </c>
      <c r="AB89" s="1">
        <v>5.8</v>
      </c>
      <c r="AC89" s="1">
        <v>5</v>
      </c>
      <c r="AD89" s="1">
        <v>2</v>
      </c>
      <c r="AE89" s="1">
        <f>IF(AND((10&gt;AD89),(AD89&gt;=AC89),(AC89&gt;=2)),1,0)</f>
        <v>0</v>
      </c>
      <c r="AF89" s="1">
        <f>IF(AND((AD89&lt;AC89),(AD89&gt;2),(AC89&lt;10)),1,0)</f>
        <v>0</v>
      </c>
      <c r="AG89" s="1">
        <f>IF(AD89&lt;=2,1,0)</f>
        <v>1</v>
      </c>
      <c r="AH89" s="1">
        <f>IF(AD89&gt;=10,1,0)</f>
        <v>0</v>
      </c>
      <c r="AI89" s="1">
        <f>SUM(AE89:AH89)</f>
        <v>1</v>
      </c>
    </row>
    <row r="90" spans="14:35" x14ac:dyDescent="0.25">
      <c r="N90" s="1" t="s">
        <v>84</v>
      </c>
      <c r="O90" s="1">
        <v>6.9</v>
      </c>
      <c r="P90" s="1">
        <v>6</v>
      </c>
      <c r="Q90" s="1">
        <v>4</v>
      </c>
      <c r="R90" s="1">
        <f>IF(AND((10&gt;Q90),(Q90&gt;=P90),(P90&gt;=2)),1,0)</f>
        <v>0</v>
      </c>
      <c r="S90" s="1">
        <f>IF(AND((Q90&lt;P90),(Q90&gt;2),(P90&lt;10)),1,0)</f>
        <v>1</v>
      </c>
      <c r="T90" s="1">
        <f>IF(Q90&lt;=2,1,0)</f>
        <v>0</v>
      </c>
      <c r="U90" s="1">
        <f>IF(Q90&gt;=10,1,0)</f>
        <v>0</v>
      </c>
      <c r="V90" s="1">
        <f>SUM(R90:U90)</f>
        <v>1</v>
      </c>
      <c r="AA90" s="1" t="s">
        <v>72</v>
      </c>
      <c r="AB90" s="1">
        <v>5.8</v>
      </c>
      <c r="AC90" s="1">
        <v>5</v>
      </c>
      <c r="AD90" s="1">
        <v>2</v>
      </c>
      <c r="AE90" s="1">
        <f>IF(AND((10&gt;AD90),(AD90&gt;=AC90),(AC90&gt;=2)),1,0)</f>
        <v>0</v>
      </c>
      <c r="AF90" s="1">
        <f>IF(AND((AD90&lt;AC90),(AD90&gt;2),(AC90&lt;10)),1,0)</f>
        <v>0</v>
      </c>
      <c r="AG90" s="1">
        <f>IF(AD90&lt;=2,1,0)</f>
        <v>1</v>
      </c>
      <c r="AH90" s="1">
        <f>IF(AD90&gt;=10,1,0)</f>
        <v>0</v>
      </c>
      <c r="AI90" s="1">
        <f>SUM(AE90:AH90)</f>
        <v>1</v>
      </c>
    </row>
    <row r="91" spans="14:35" x14ac:dyDescent="0.25">
      <c r="N91" s="1" t="s">
        <v>84</v>
      </c>
      <c r="O91" s="1">
        <v>6.9</v>
      </c>
      <c r="P91" s="1">
        <v>5</v>
      </c>
      <c r="Q91" s="1">
        <v>5</v>
      </c>
      <c r="R91" s="1">
        <f>IF(AND((10&gt;Q91),(Q91&gt;=P91),(P91&gt;=2)),1,0)</f>
        <v>1</v>
      </c>
      <c r="S91" s="1">
        <f>IF(AND((Q91&lt;P91),(Q91&gt;2),(P91&lt;10)),1,0)</f>
        <v>0</v>
      </c>
      <c r="T91" s="1">
        <f>IF(Q91&lt;=2,1,0)</f>
        <v>0</v>
      </c>
      <c r="U91" s="1">
        <f>IF(Q91&gt;=10,1,0)</f>
        <v>0</v>
      </c>
      <c r="V91" s="1">
        <f>SUM(R91:U91)</f>
        <v>1</v>
      </c>
      <c r="AA91" s="1" t="s">
        <v>72</v>
      </c>
      <c r="AB91" s="1">
        <v>5.8</v>
      </c>
      <c r="AC91" s="1">
        <v>4</v>
      </c>
      <c r="AD91" s="1">
        <v>9</v>
      </c>
      <c r="AE91" s="1">
        <f>IF(AND((10&gt;AD91),(AD91&gt;=AC91),(AC91&gt;=2)),1,0)</f>
        <v>1</v>
      </c>
      <c r="AF91" s="1">
        <f>IF(AND((AD91&lt;AC91),(AD91&gt;2),(AC91&lt;10)),1,0)</f>
        <v>0</v>
      </c>
      <c r="AG91" s="1">
        <f>IF(AD91&lt;=2,1,0)</f>
        <v>0</v>
      </c>
      <c r="AH91" s="1">
        <f>IF(AD91&gt;=10,1,0)</f>
        <v>0</v>
      </c>
      <c r="AI91" s="1">
        <f>SUM(AE91:AH91)</f>
        <v>1</v>
      </c>
    </row>
    <row r="92" spans="14:35" x14ac:dyDescent="0.25">
      <c r="N92" s="1" t="s">
        <v>84</v>
      </c>
      <c r="O92" s="1">
        <v>6.9</v>
      </c>
      <c r="P92" s="1">
        <v>5</v>
      </c>
      <c r="Q92" s="1">
        <v>1</v>
      </c>
      <c r="R92" s="1">
        <f>IF(AND((10&gt;Q92),(Q92&gt;=P92),(P92&gt;=2)),1,0)</f>
        <v>0</v>
      </c>
      <c r="S92" s="1">
        <f>IF(AND((Q92&lt;P92),(Q92&gt;2),(P92&lt;10)),1,0)</f>
        <v>0</v>
      </c>
      <c r="T92" s="1">
        <f>IF(Q92&lt;=2,1,0)</f>
        <v>1</v>
      </c>
      <c r="U92" s="1">
        <f>IF(Q92&gt;=10,1,0)</f>
        <v>0</v>
      </c>
      <c r="V92" s="1">
        <f>SUM(R92:U92)</f>
        <v>1</v>
      </c>
      <c r="AA92" s="1" t="s">
        <v>80</v>
      </c>
      <c r="AB92" s="1">
        <v>5.8</v>
      </c>
      <c r="AC92" s="1">
        <v>4</v>
      </c>
      <c r="AD92" s="1">
        <v>9</v>
      </c>
      <c r="AE92" s="1">
        <f>IF(AND((10&gt;AD92),(AD92&gt;=AC92),(AC92&gt;=2)),1,0)</f>
        <v>1</v>
      </c>
      <c r="AF92" s="1">
        <f>IF(AND((AD92&lt;AC92),(AD92&gt;2),(AC92&lt;10)),1,0)</f>
        <v>0</v>
      </c>
      <c r="AG92" s="1">
        <f>IF(AD92&lt;=2,1,0)</f>
        <v>0</v>
      </c>
      <c r="AH92" s="1">
        <f>IF(AD92&gt;=10,1,0)</f>
        <v>0</v>
      </c>
      <c r="AI92" s="1">
        <f>SUM(AE92:AH92)</f>
        <v>1</v>
      </c>
    </row>
    <row r="93" spans="14:35" x14ac:dyDescent="0.25">
      <c r="N93" s="1" t="s">
        <v>84</v>
      </c>
      <c r="O93" s="1">
        <v>6.9</v>
      </c>
      <c r="P93" s="1">
        <v>4</v>
      </c>
      <c r="Q93" s="1">
        <v>1</v>
      </c>
      <c r="R93" s="1">
        <f>IF(AND((10&gt;Q93),(Q93&gt;=P93),(P93&gt;=2)),1,0)</f>
        <v>0</v>
      </c>
      <c r="S93" s="1">
        <f>IF(AND((Q93&lt;P93),(Q93&gt;2),(P93&lt;10)),1,0)</f>
        <v>0</v>
      </c>
      <c r="T93" s="1">
        <f>IF(Q93&lt;=2,1,0)</f>
        <v>1</v>
      </c>
      <c r="U93" s="1">
        <f>IF(Q93&gt;=10,1,0)</f>
        <v>0</v>
      </c>
      <c r="V93" s="1">
        <f>SUM(R93:U93)</f>
        <v>1</v>
      </c>
      <c r="AA93" s="1" t="s">
        <v>72</v>
      </c>
      <c r="AB93" s="1">
        <v>5.8</v>
      </c>
      <c r="AC93" s="1">
        <v>4</v>
      </c>
      <c r="AD93" s="1">
        <v>8</v>
      </c>
      <c r="AE93" s="1">
        <f>IF(AND((10&gt;AD93),(AD93&gt;=AC93),(AC93&gt;=2)),1,0)</f>
        <v>1</v>
      </c>
      <c r="AF93" s="1">
        <f>IF(AND((AD93&lt;AC93),(AD93&gt;2),(AC93&lt;10)),1,0)</f>
        <v>0</v>
      </c>
      <c r="AG93" s="1">
        <f>IF(AD93&lt;=2,1,0)</f>
        <v>0</v>
      </c>
      <c r="AH93" s="1">
        <f>IF(AD93&gt;=10,1,0)</f>
        <v>0</v>
      </c>
      <c r="AI93" s="1">
        <f>SUM(AE93:AH93)</f>
        <v>1</v>
      </c>
    </row>
    <row r="94" spans="14:35" x14ac:dyDescent="0.25">
      <c r="N94" s="1" t="s">
        <v>84</v>
      </c>
      <c r="O94" s="1">
        <v>6.9</v>
      </c>
      <c r="P94" s="1">
        <v>4</v>
      </c>
      <c r="Q94" s="1">
        <v>2</v>
      </c>
      <c r="R94" s="1">
        <f>IF(AND((10&gt;Q94),(Q94&gt;=P94),(P94&gt;=2)),1,0)</f>
        <v>0</v>
      </c>
      <c r="S94" s="1">
        <f>IF(AND((Q94&lt;P94),(Q94&gt;2),(P94&lt;10)),1,0)</f>
        <v>0</v>
      </c>
      <c r="T94" s="1">
        <f>IF(Q94&lt;=2,1,0)</f>
        <v>1</v>
      </c>
      <c r="U94" s="1">
        <f>IF(Q94&gt;=10,1,0)</f>
        <v>0</v>
      </c>
      <c r="V94" s="1">
        <f>SUM(R94:U94)</f>
        <v>1</v>
      </c>
      <c r="AA94" s="1" t="s">
        <v>72</v>
      </c>
      <c r="AB94" s="1">
        <v>5.8</v>
      </c>
      <c r="AC94" s="1">
        <v>4</v>
      </c>
      <c r="AD94" s="1">
        <v>2</v>
      </c>
      <c r="AE94" s="1">
        <f>IF(AND((10&gt;AD94),(AD94&gt;=AC94),(AC94&gt;=2)),1,0)</f>
        <v>0</v>
      </c>
      <c r="AF94" s="1">
        <f>IF(AND((AD94&lt;AC94),(AD94&gt;2),(AC94&lt;10)),1,0)</f>
        <v>0</v>
      </c>
      <c r="AG94" s="1">
        <f>IF(AD94&lt;=2,1,0)</f>
        <v>1</v>
      </c>
      <c r="AH94" s="1">
        <f>IF(AD94&gt;=10,1,0)</f>
        <v>0</v>
      </c>
      <c r="AI94" s="1">
        <f>SUM(AE94:AH94)</f>
        <v>1</v>
      </c>
    </row>
    <row r="95" spans="14:35" x14ac:dyDescent="0.25">
      <c r="N95" s="1" t="s">
        <v>84</v>
      </c>
      <c r="O95" s="1">
        <v>6.9</v>
      </c>
      <c r="P95" s="1">
        <v>4</v>
      </c>
      <c r="Q95" s="1">
        <v>1</v>
      </c>
      <c r="R95" s="1">
        <f>IF(AND((10&gt;Q95),(Q95&gt;=P95),(P95&gt;=2)),1,0)</f>
        <v>0</v>
      </c>
      <c r="S95" s="1">
        <f>IF(AND((Q95&lt;P95),(Q95&gt;2),(P95&lt;10)),1,0)</f>
        <v>0</v>
      </c>
      <c r="T95" s="1">
        <f>IF(Q95&lt;=2,1,0)</f>
        <v>1</v>
      </c>
      <c r="U95" s="1">
        <f>IF(Q95&gt;=10,1,0)</f>
        <v>0</v>
      </c>
      <c r="V95" s="1">
        <f>SUM(R95:U95)</f>
        <v>1</v>
      </c>
      <c r="AA95" s="1" t="s">
        <v>99</v>
      </c>
      <c r="AB95" s="1">
        <v>5.8</v>
      </c>
      <c r="AC95" s="1">
        <v>4</v>
      </c>
      <c r="AD95" s="1">
        <v>2</v>
      </c>
      <c r="AE95" s="1">
        <f>IF(AND((10&gt;AD95),(AD95&gt;=AC95),(AC95&gt;=2)),1,0)</f>
        <v>0</v>
      </c>
      <c r="AF95" s="1">
        <f>IF(AND((AD95&lt;AC95),(AD95&gt;2),(AC95&lt;10)),1,0)</f>
        <v>0</v>
      </c>
      <c r="AG95" s="1">
        <f>IF(AD95&lt;=2,1,0)</f>
        <v>1</v>
      </c>
      <c r="AH95" s="1">
        <f>IF(AD95&gt;=10,1,0)</f>
        <v>0</v>
      </c>
      <c r="AI95" s="1">
        <f>SUM(AE95:AH95)</f>
        <v>1</v>
      </c>
    </row>
    <row r="96" spans="14:35" x14ac:dyDescent="0.25">
      <c r="N96" s="1" t="s">
        <v>84</v>
      </c>
      <c r="O96" s="1">
        <v>6.9</v>
      </c>
      <c r="P96" s="1">
        <v>4</v>
      </c>
      <c r="Q96" s="1">
        <v>1</v>
      </c>
      <c r="R96" s="1">
        <f>IF(AND((10&gt;Q96),(Q96&gt;=P96),(P96&gt;=2)),1,0)</f>
        <v>0</v>
      </c>
      <c r="S96" s="1">
        <f>IF(AND((Q96&lt;P96),(Q96&gt;2),(P96&lt;10)),1,0)</f>
        <v>0</v>
      </c>
      <c r="T96" s="1">
        <f>IF(Q96&lt;=2,1,0)</f>
        <v>1</v>
      </c>
      <c r="U96" s="1">
        <f>IF(Q96&gt;=10,1,0)</f>
        <v>0</v>
      </c>
      <c r="V96" s="1">
        <f>SUM(R96:U96)</f>
        <v>1</v>
      </c>
      <c r="AA96" s="1" t="s">
        <v>99</v>
      </c>
      <c r="AB96" s="1">
        <v>5.8</v>
      </c>
      <c r="AC96" s="1">
        <v>4</v>
      </c>
      <c r="AD96" s="1">
        <v>1</v>
      </c>
      <c r="AE96" s="1">
        <f>IF(AND((10&gt;AD96),(AD96&gt;=AC96),(AC96&gt;=2)),1,0)</f>
        <v>0</v>
      </c>
      <c r="AF96" s="1">
        <f>IF(AND((AD96&lt;AC96),(AD96&gt;2),(AC96&lt;10)),1,0)</f>
        <v>0</v>
      </c>
      <c r="AG96" s="1">
        <f>IF(AD96&lt;=2,1,0)</f>
        <v>1</v>
      </c>
      <c r="AH96" s="1">
        <f>IF(AD96&gt;=10,1,0)</f>
        <v>0</v>
      </c>
      <c r="AI96" s="1">
        <f>SUM(AE96:AH96)</f>
        <v>1</v>
      </c>
    </row>
    <row r="97" spans="14:35" x14ac:dyDescent="0.25">
      <c r="N97" s="1" t="s">
        <v>84</v>
      </c>
      <c r="O97" s="1">
        <v>6.9</v>
      </c>
      <c r="P97" s="1">
        <v>3</v>
      </c>
      <c r="Q97" s="1">
        <v>1</v>
      </c>
      <c r="R97" s="1">
        <f>IF(AND((10&gt;Q97),(Q97&gt;=P97),(P97&gt;=2)),1,0)</f>
        <v>0</v>
      </c>
      <c r="S97" s="1">
        <f>IF(AND((Q97&lt;P97),(Q97&gt;2),(P97&lt;10)),1,0)</f>
        <v>0</v>
      </c>
      <c r="T97" s="1">
        <f>IF(Q97&lt;=2,1,0)</f>
        <v>1</v>
      </c>
      <c r="U97" s="1">
        <f>IF(Q97&gt;=10,1,0)</f>
        <v>0</v>
      </c>
      <c r="V97" s="1">
        <f>SUM(R97:U97)</f>
        <v>1</v>
      </c>
      <c r="AA97" s="1" t="s">
        <v>72</v>
      </c>
      <c r="AB97" s="1">
        <v>5.8</v>
      </c>
      <c r="AC97" s="1">
        <v>4</v>
      </c>
      <c r="AD97" s="1">
        <v>1</v>
      </c>
      <c r="AE97" s="1">
        <f>IF(AND((10&gt;AD97),(AD97&gt;=AC97),(AC97&gt;=2)),1,0)</f>
        <v>0</v>
      </c>
      <c r="AF97" s="1">
        <f>IF(AND((AD97&lt;AC97),(AD97&gt;2),(AC97&lt;10)),1,0)</f>
        <v>0</v>
      </c>
      <c r="AG97" s="1">
        <f>IF(AD97&lt;=2,1,0)</f>
        <v>1</v>
      </c>
      <c r="AH97" s="1">
        <f>IF(AD97&gt;=10,1,0)</f>
        <v>0</v>
      </c>
      <c r="AI97" s="1">
        <f>SUM(AE97:AH97)</f>
        <v>1</v>
      </c>
    </row>
    <row r="98" spans="14:35" x14ac:dyDescent="0.25">
      <c r="N98" s="1" t="s">
        <v>84</v>
      </c>
      <c r="O98" s="1">
        <v>6.9</v>
      </c>
      <c r="P98" s="1">
        <v>1</v>
      </c>
      <c r="Q98" s="1">
        <v>1</v>
      </c>
      <c r="R98" s="1">
        <v>1</v>
      </c>
      <c r="S98" s="1">
        <f>IF(AND((Q98&lt;P98),(Q98&gt;2),(P98&lt;10)),1,0)</f>
        <v>0</v>
      </c>
      <c r="T98" s="1">
        <v>0</v>
      </c>
      <c r="U98" s="1">
        <f>IF(Q98&gt;=10,1,0)</f>
        <v>0</v>
      </c>
      <c r="V98" s="1">
        <f>SUM(R98:U98)</f>
        <v>1</v>
      </c>
      <c r="AA98" s="1" t="s">
        <v>72</v>
      </c>
      <c r="AB98" s="1">
        <v>5.8</v>
      </c>
      <c r="AC98" s="1">
        <v>4</v>
      </c>
      <c r="AD98" s="1">
        <v>2</v>
      </c>
      <c r="AE98" s="1">
        <f>IF(AND((10&gt;AD98),(AD98&gt;=AC98),(AC98&gt;=2)),1,0)</f>
        <v>0</v>
      </c>
      <c r="AF98" s="1">
        <f>IF(AND((AD98&lt;AC98),(AD98&gt;2),(AC98&lt;10)),1,0)</f>
        <v>0</v>
      </c>
      <c r="AG98" s="1">
        <f>IF(AD98&lt;=2,1,0)</f>
        <v>1</v>
      </c>
      <c r="AH98" s="1">
        <f>IF(AD98&gt;=10,1,0)</f>
        <v>0</v>
      </c>
      <c r="AI98" s="1">
        <f>SUM(AE98:AH98)</f>
        <v>1</v>
      </c>
    </row>
    <row r="99" spans="14:35" x14ac:dyDescent="0.25">
      <c r="N99" s="1" t="s">
        <v>60</v>
      </c>
      <c r="O99" s="1">
        <v>7.2</v>
      </c>
      <c r="P99" s="1">
        <v>5</v>
      </c>
      <c r="Q99" s="1">
        <v>5</v>
      </c>
      <c r="R99" s="1">
        <f>IF(AND((10&gt;Q99),(Q99&gt;=P99),(P99&gt;=2)),1,0)</f>
        <v>1</v>
      </c>
      <c r="S99" s="1">
        <f>IF(AND((Q99&lt;P99),(Q99&gt;2),(P99&lt;10)),1,0)</f>
        <v>0</v>
      </c>
      <c r="T99" s="1">
        <f>IF(Q99&lt;=2,1,0)</f>
        <v>0</v>
      </c>
      <c r="U99" s="1">
        <f>IF(Q99&gt;=10,1,0)</f>
        <v>0</v>
      </c>
      <c r="V99" s="1">
        <f>SUM(R99:U99)</f>
        <v>1</v>
      </c>
      <c r="AA99" s="1" t="s">
        <v>99</v>
      </c>
      <c r="AB99" s="1">
        <v>5.8</v>
      </c>
      <c r="AC99" s="1">
        <v>4</v>
      </c>
      <c r="AD99" s="1">
        <v>1</v>
      </c>
      <c r="AE99" s="1">
        <f>IF(AND((10&gt;AD99),(AD99&gt;=AC99),(AC99&gt;=2)),1,0)</f>
        <v>0</v>
      </c>
      <c r="AF99" s="1">
        <f>IF(AND((AD99&lt;AC99),(AD99&gt;2),(AC99&lt;10)),1,0)</f>
        <v>0</v>
      </c>
      <c r="AG99" s="1">
        <f>IF(AD99&lt;=2,1,0)</f>
        <v>1</v>
      </c>
      <c r="AH99" s="1">
        <f>IF(AD99&gt;=10,1,0)</f>
        <v>0</v>
      </c>
      <c r="AI99" s="1">
        <f>SUM(AE99:AH99)</f>
        <v>1</v>
      </c>
    </row>
    <row r="100" spans="14:35" x14ac:dyDescent="0.25">
      <c r="N100" s="1" t="s">
        <v>90</v>
      </c>
      <c r="O100" s="1">
        <v>7.2</v>
      </c>
      <c r="P100" s="1">
        <v>5</v>
      </c>
      <c r="Q100" s="1">
        <v>10</v>
      </c>
      <c r="R100" s="1">
        <f>IF(AND((10&gt;Q100),(Q100&gt;=P100),(P100&gt;=2)),1,0)</f>
        <v>0</v>
      </c>
      <c r="S100" s="1">
        <f>IF(AND((Q100&lt;P100),(Q100&gt;2),(P100&lt;10)),1,0)</f>
        <v>0</v>
      </c>
      <c r="T100" s="1">
        <f>IF(Q100&lt;=2,1,0)</f>
        <v>0</v>
      </c>
      <c r="U100" s="1">
        <f>IF(Q100&gt;=10,1,0)</f>
        <v>1</v>
      </c>
      <c r="V100" s="1">
        <f>SUM(R100:U100)</f>
        <v>1</v>
      </c>
      <c r="AA100" s="1" t="s">
        <v>99</v>
      </c>
      <c r="AB100" s="1">
        <v>5.8</v>
      </c>
      <c r="AC100" s="1">
        <v>4</v>
      </c>
      <c r="AD100" s="1">
        <v>1</v>
      </c>
      <c r="AE100" s="1">
        <f>IF(AND((10&gt;AD100),(AD100&gt;=AC100),(AC100&gt;=2)),1,0)</f>
        <v>0</v>
      </c>
      <c r="AF100" s="1">
        <f>IF(AND((AD100&lt;AC100),(AD100&gt;2),(AC100&lt;10)),1,0)</f>
        <v>0</v>
      </c>
      <c r="AG100" s="1">
        <f>IF(AD100&lt;=2,1,0)</f>
        <v>1</v>
      </c>
      <c r="AH100" s="1">
        <f>IF(AD100&gt;=10,1,0)</f>
        <v>0</v>
      </c>
      <c r="AI100" s="1">
        <f>SUM(AE100:AH100)</f>
        <v>1</v>
      </c>
    </row>
    <row r="101" spans="14:35" x14ac:dyDescent="0.25">
      <c r="N101" s="1" t="s">
        <v>60</v>
      </c>
      <c r="O101" s="1">
        <v>7.2</v>
      </c>
      <c r="P101" s="1">
        <v>5</v>
      </c>
      <c r="Q101" s="1">
        <v>2</v>
      </c>
      <c r="R101" s="1">
        <f>IF(AND((10&gt;Q101),(Q101&gt;=P101),(P101&gt;=2)),1,0)</f>
        <v>0</v>
      </c>
      <c r="S101" s="1">
        <f>IF(AND((Q101&lt;P101),(Q101&gt;2),(P101&lt;10)),1,0)</f>
        <v>0</v>
      </c>
      <c r="T101" s="1">
        <f>IF(Q101&lt;=2,1,0)</f>
        <v>1</v>
      </c>
      <c r="U101" s="1">
        <f>IF(Q101&gt;=10,1,0)</f>
        <v>0</v>
      </c>
      <c r="V101" s="1">
        <f>SUM(R101:U101)</f>
        <v>1</v>
      </c>
      <c r="AA101" s="1" t="s">
        <v>99</v>
      </c>
      <c r="AB101" s="1">
        <v>5.8</v>
      </c>
      <c r="AC101" s="1">
        <v>4</v>
      </c>
      <c r="AD101" s="1">
        <v>1</v>
      </c>
      <c r="AE101" s="1">
        <f>IF(AND((10&gt;AD101),(AD101&gt;=AC101),(AC101&gt;=2)),1,0)</f>
        <v>0</v>
      </c>
      <c r="AF101" s="1">
        <f>IF(AND((AD101&lt;AC101),(AD101&gt;2),(AC101&lt;10)),1,0)</f>
        <v>0</v>
      </c>
      <c r="AG101" s="1">
        <f>IF(AD101&lt;=2,1,0)</f>
        <v>1</v>
      </c>
      <c r="AH101" s="1">
        <f>IF(AD101&gt;=10,1,0)</f>
        <v>0</v>
      </c>
      <c r="AI101" s="1">
        <f>SUM(AE101:AH101)</f>
        <v>1</v>
      </c>
    </row>
    <row r="102" spans="14:35" x14ac:dyDescent="0.25">
      <c r="N102" s="1" t="s">
        <v>60</v>
      </c>
      <c r="O102" s="1">
        <v>7.2</v>
      </c>
      <c r="P102" s="1">
        <v>5</v>
      </c>
      <c r="Q102" s="1">
        <v>1</v>
      </c>
      <c r="R102" s="1">
        <f>IF(AND((10&gt;Q102),(Q102&gt;=P102),(P102&gt;=2)),1,0)</f>
        <v>0</v>
      </c>
      <c r="S102" s="1">
        <f>IF(AND((Q102&lt;P102),(Q102&gt;2),(P102&lt;10)),1,0)</f>
        <v>0</v>
      </c>
      <c r="T102" s="1">
        <f>IF(Q102&lt;=2,1,0)</f>
        <v>1</v>
      </c>
      <c r="U102" s="1">
        <f>IF(Q102&gt;=10,1,0)</f>
        <v>0</v>
      </c>
      <c r="V102" s="1">
        <f>SUM(R102:U102)</f>
        <v>1</v>
      </c>
      <c r="AA102" s="1" t="s">
        <v>99</v>
      </c>
      <c r="AB102" s="1">
        <v>5.8</v>
      </c>
      <c r="AC102" s="1">
        <v>4</v>
      </c>
      <c r="AD102" s="1">
        <v>2</v>
      </c>
      <c r="AE102" s="1">
        <f>IF(AND((10&gt;AD102),(AD102&gt;=AC102),(AC102&gt;=2)),1,0)</f>
        <v>0</v>
      </c>
      <c r="AF102" s="1">
        <f>IF(AND((AD102&lt;AC102),(AD102&gt;2),(AC102&lt;10)),1,0)</f>
        <v>0</v>
      </c>
      <c r="AG102" s="1">
        <f>IF(AD102&lt;=2,1,0)</f>
        <v>1</v>
      </c>
      <c r="AH102" s="1">
        <f>IF(AD102&gt;=10,1,0)</f>
        <v>0</v>
      </c>
      <c r="AI102" s="1">
        <f>SUM(AE102:AH102)</f>
        <v>1</v>
      </c>
    </row>
    <row r="103" spans="14:35" x14ac:dyDescent="0.25">
      <c r="N103" s="1" t="s">
        <v>60</v>
      </c>
      <c r="O103" s="1">
        <v>7.2</v>
      </c>
      <c r="P103" s="1">
        <v>5</v>
      </c>
      <c r="Q103" s="1">
        <v>1</v>
      </c>
      <c r="R103" s="1">
        <f>IF(AND((10&gt;Q103),(Q103&gt;=P103),(P103&gt;=2)),1,0)</f>
        <v>0</v>
      </c>
      <c r="S103" s="1">
        <f>IF(AND((Q103&lt;P103),(Q103&gt;2),(P103&lt;10)),1,0)</f>
        <v>0</v>
      </c>
      <c r="T103" s="1">
        <f>IF(Q103&lt;=2,1,0)</f>
        <v>1</v>
      </c>
      <c r="U103" s="1">
        <f>IF(Q103&gt;=10,1,0)</f>
        <v>0</v>
      </c>
      <c r="V103" s="1">
        <f>SUM(R103:U103)</f>
        <v>1</v>
      </c>
      <c r="AA103" s="1" t="s">
        <v>80</v>
      </c>
      <c r="AB103" s="1">
        <v>5.8</v>
      </c>
      <c r="AC103" s="1">
        <v>4</v>
      </c>
      <c r="AD103" s="1">
        <v>1</v>
      </c>
      <c r="AE103" s="1">
        <f>IF(AND((10&gt;AD103),(AD103&gt;=AC103),(AC103&gt;=2)),1,0)</f>
        <v>0</v>
      </c>
      <c r="AF103" s="1">
        <f>IF(AND((AD103&lt;AC103),(AD103&gt;2),(AC103&lt;10)),1,0)</f>
        <v>0</v>
      </c>
      <c r="AG103" s="1">
        <f>IF(AD103&lt;=2,1,0)</f>
        <v>1</v>
      </c>
      <c r="AH103" s="1">
        <f>IF(AD103&gt;=10,1,0)</f>
        <v>0</v>
      </c>
      <c r="AI103" s="1">
        <f>SUM(AE103:AH103)</f>
        <v>1</v>
      </c>
    </row>
    <row r="104" spans="14:35" x14ac:dyDescent="0.25">
      <c r="N104" s="1" t="s">
        <v>90</v>
      </c>
      <c r="O104" s="1">
        <v>7.2</v>
      </c>
      <c r="P104" s="1">
        <v>4</v>
      </c>
      <c r="Q104" s="1">
        <v>5</v>
      </c>
      <c r="R104" s="1">
        <f>IF(AND((10&gt;Q104),(Q104&gt;=P104),(P104&gt;=2)),1,0)</f>
        <v>1</v>
      </c>
      <c r="S104" s="1">
        <f>IF(AND((Q104&lt;P104),(Q104&gt;2),(P104&lt;10)),1,0)</f>
        <v>0</v>
      </c>
      <c r="T104" s="1">
        <f>IF(Q104&lt;=2,1,0)</f>
        <v>0</v>
      </c>
      <c r="U104" s="1">
        <f>IF(Q104&gt;=10,1,0)</f>
        <v>0</v>
      </c>
      <c r="V104" s="1">
        <f>SUM(R104:U104)</f>
        <v>1</v>
      </c>
      <c r="AA104" s="1" t="s">
        <v>99</v>
      </c>
      <c r="AB104" s="1">
        <v>5.8</v>
      </c>
      <c r="AC104" s="1">
        <v>4</v>
      </c>
      <c r="AD104" s="1">
        <v>2</v>
      </c>
      <c r="AE104" s="1">
        <f>IF(AND((10&gt;AD104),(AD104&gt;=AC104),(AC104&gt;=2)),1,0)</f>
        <v>0</v>
      </c>
      <c r="AF104" s="1">
        <f>IF(AND((AD104&lt;AC104),(AD104&gt;2),(AC104&lt;10)),1,0)</f>
        <v>0</v>
      </c>
      <c r="AG104" s="1">
        <f>IF(AD104&lt;=2,1,0)</f>
        <v>1</v>
      </c>
      <c r="AH104" s="1">
        <f>IF(AD104&gt;=10,1,0)</f>
        <v>0</v>
      </c>
      <c r="AI104" s="1">
        <f>SUM(AE104:AH104)</f>
        <v>1</v>
      </c>
    </row>
    <row r="105" spans="14:35" x14ac:dyDescent="0.25">
      <c r="N105" s="1" t="s">
        <v>60</v>
      </c>
      <c r="O105" s="1">
        <v>7.2</v>
      </c>
      <c r="P105" s="1">
        <v>4</v>
      </c>
      <c r="Q105" s="1">
        <v>2</v>
      </c>
      <c r="R105" s="1">
        <f>IF(AND((10&gt;Q105),(Q105&gt;=P105),(P105&gt;=2)),1,0)</f>
        <v>0</v>
      </c>
      <c r="S105" s="1">
        <f>IF(AND((Q105&lt;P105),(Q105&gt;2),(P105&lt;10)),1,0)</f>
        <v>0</v>
      </c>
      <c r="T105" s="1">
        <f>IF(Q105&lt;=2,1,0)</f>
        <v>1</v>
      </c>
      <c r="U105" s="1">
        <f>IF(Q105&gt;=10,1,0)</f>
        <v>0</v>
      </c>
      <c r="V105" s="1">
        <f>SUM(R105:U105)</f>
        <v>1</v>
      </c>
      <c r="AA105" s="1" t="s">
        <v>99</v>
      </c>
      <c r="AB105" s="1">
        <v>5.8</v>
      </c>
      <c r="AC105" s="1">
        <v>4</v>
      </c>
      <c r="AD105" s="1">
        <v>2</v>
      </c>
      <c r="AE105" s="1">
        <f>IF(AND((10&gt;AD105),(AD105&gt;=AC105),(AC105&gt;=2)),1,0)</f>
        <v>0</v>
      </c>
      <c r="AF105" s="1">
        <f>IF(AND((AD105&lt;AC105),(AD105&gt;2),(AC105&lt;10)),1,0)</f>
        <v>0</v>
      </c>
      <c r="AG105" s="1">
        <f>IF(AD105&lt;=2,1,0)</f>
        <v>1</v>
      </c>
      <c r="AH105" s="1">
        <f>IF(AD105&gt;=10,1,0)</f>
        <v>0</v>
      </c>
      <c r="AI105" s="1">
        <f>SUM(AE105:AH105)</f>
        <v>1</v>
      </c>
    </row>
    <row r="106" spans="14:35" x14ac:dyDescent="0.25">
      <c r="N106" s="1" t="s">
        <v>60</v>
      </c>
      <c r="O106" s="1">
        <v>7.2</v>
      </c>
      <c r="P106" s="1">
        <v>4</v>
      </c>
      <c r="Q106" s="1">
        <v>1</v>
      </c>
      <c r="R106" s="1">
        <f>IF(AND((10&gt;Q106),(Q106&gt;=P106),(P106&gt;=2)),1,0)</f>
        <v>0</v>
      </c>
      <c r="S106" s="1">
        <f>IF(AND((Q106&lt;P106),(Q106&gt;2),(P106&lt;10)),1,0)</f>
        <v>0</v>
      </c>
      <c r="T106" s="1">
        <f>IF(Q106&lt;=2,1,0)</f>
        <v>1</v>
      </c>
      <c r="U106" s="1">
        <f>IF(Q106&gt;=10,1,0)</f>
        <v>0</v>
      </c>
      <c r="V106" s="1">
        <f>SUM(R106:U106)</f>
        <v>1</v>
      </c>
      <c r="AA106" s="1" t="s">
        <v>80</v>
      </c>
      <c r="AB106" s="1">
        <v>5.8</v>
      </c>
      <c r="AC106" s="1">
        <v>3</v>
      </c>
      <c r="AD106" s="1">
        <v>5</v>
      </c>
      <c r="AE106" s="1">
        <f>IF(AND((10&gt;AD106),(AD106&gt;=AC106),(AC106&gt;=2)),1,0)</f>
        <v>1</v>
      </c>
      <c r="AF106" s="1">
        <f>IF(AND((AD106&lt;AC106),(AD106&gt;2),(AC106&lt;10)),1,0)</f>
        <v>0</v>
      </c>
      <c r="AG106" s="1">
        <f>IF(AD106&lt;=2,1,0)</f>
        <v>0</v>
      </c>
      <c r="AH106" s="1">
        <f>IF(AD106&gt;=10,1,0)</f>
        <v>0</v>
      </c>
      <c r="AI106" s="1">
        <f>SUM(AE106:AH106)</f>
        <v>1</v>
      </c>
    </row>
    <row r="107" spans="14:35" x14ac:dyDescent="0.25">
      <c r="N107" s="1" t="s">
        <v>60</v>
      </c>
      <c r="O107" s="1">
        <v>7.2</v>
      </c>
      <c r="P107" s="1">
        <v>4</v>
      </c>
      <c r="Q107" s="1">
        <v>2</v>
      </c>
      <c r="R107" s="1">
        <f>IF(AND((10&gt;Q107),(Q107&gt;=P107),(P107&gt;=2)),1,0)</f>
        <v>0</v>
      </c>
      <c r="S107" s="1">
        <f>IF(AND((Q107&lt;P107),(Q107&gt;2),(P107&lt;10)),1,0)</f>
        <v>0</v>
      </c>
      <c r="T107" s="1">
        <f>IF(Q107&lt;=2,1,0)</f>
        <v>1</v>
      </c>
      <c r="U107" s="1">
        <f>IF(Q107&gt;=10,1,0)</f>
        <v>0</v>
      </c>
      <c r="V107" s="1">
        <f>SUM(R107:U107)</f>
        <v>1</v>
      </c>
      <c r="AA107" s="1" t="s">
        <v>99</v>
      </c>
      <c r="AB107" s="1">
        <v>5.8</v>
      </c>
      <c r="AC107" s="1">
        <v>3</v>
      </c>
      <c r="AD107" s="1">
        <v>5</v>
      </c>
      <c r="AE107" s="1">
        <f>IF(AND((10&gt;AD107),(AD107&gt;=AC107),(AC107&gt;=2)),1,0)</f>
        <v>1</v>
      </c>
      <c r="AF107" s="1">
        <f>IF(AND((AD107&lt;AC107),(AD107&gt;2),(AC107&lt;10)),1,0)</f>
        <v>0</v>
      </c>
      <c r="AG107" s="1">
        <f>IF(AD107&lt;=2,1,0)</f>
        <v>0</v>
      </c>
      <c r="AH107" s="1">
        <f>IF(AD107&gt;=10,1,0)</f>
        <v>0</v>
      </c>
      <c r="AI107" s="1">
        <f>SUM(AE107:AH107)</f>
        <v>1</v>
      </c>
    </row>
    <row r="108" spans="14:35" x14ac:dyDescent="0.25">
      <c r="N108" s="1" t="s">
        <v>60</v>
      </c>
      <c r="O108" s="1">
        <v>7.2</v>
      </c>
      <c r="P108" s="1">
        <v>4</v>
      </c>
      <c r="Q108" s="1">
        <v>1</v>
      </c>
      <c r="R108" s="1">
        <f>IF(AND((10&gt;Q108),(Q108&gt;=P108),(P108&gt;=2)),1,0)</f>
        <v>0</v>
      </c>
      <c r="S108" s="1">
        <f>IF(AND((Q108&lt;P108),(Q108&gt;2),(P108&lt;10)),1,0)</f>
        <v>0</v>
      </c>
      <c r="T108" s="1">
        <f>IF(Q108&lt;=2,1,0)</f>
        <v>1</v>
      </c>
      <c r="U108" s="1">
        <f>IF(Q108&gt;=10,1,0)</f>
        <v>0</v>
      </c>
      <c r="V108" s="1">
        <f>SUM(R108:U108)</f>
        <v>1</v>
      </c>
      <c r="AA108" s="1" t="s">
        <v>99</v>
      </c>
      <c r="AB108" s="1">
        <v>5.8</v>
      </c>
      <c r="AC108" s="1">
        <v>3</v>
      </c>
      <c r="AD108" s="1">
        <v>2</v>
      </c>
      <c r="AE108" s="1">
        <f>IF(AND((10&gt;AD108),(AD108&gt;=AC108),(AC108&gt;=2)),1,0)</f>
        <v>0</v>
      </c>
      <c r="AF108" s="1">
        <f>IF(AND((AD108&lt;AC108),(AD108&gt;2),(AC108&lt;10)),1,0)</f>
        <v>0</v>
      </c>
      <c r="AG108" s="1">
        <f>IF(AD108&lt;=2,1,0)</f>
        <v>1</v>
      </c>
      <c r="AH108" s="1">
        <f>IF(AD108&gt;=10,1,0)</f>
        <v>0</v>
      </c>
      <c r="AI108" s="1">
        <f>SUM(AE108:AH108)</f>
        <v>1</v>
      </c>
    </row>
    <row r="109" spans="14:35" x14ac:dyDescent="0.25">
      <c r="N109" s="1" t="s">
        <v>60</v>
      </c>
      <c r="O109" s="1">
        <v>7.2</v>
      </c>
      <c r="P109" s="1">
        <v>3</v>
      </c>
      <c r="Q109" s="1">
        <v>9</v>
      </c>
      <c r="R109" s="1">
        <f>IF(AND((10&gt;Q109),(Q109&gt;=P109),(P109&gt;=2)),1,0)</f>
        <v>1</v>
      </c>
      <c r="S109" s="1">
        <f>IF(AND((Q109&lt;P109),(Q109&gt;2),(P109&lt;10)),1,0)</f>
        <v>0</v>
      </c>
      <c r="T109" s="1">
        <f>IF(Q109&lt;=2,1,0)</f>
        <v>0</v>
      </c>
      <c r="U109" s="1">
        <f>IF(Q109&gt;=10,1,0)</f>
        <v>0</v>
      </c>
      <c r="V109" s="1">
        <f>SUM(R109:U109)</f>
        <v>1</v>
      </c>
      <c r="AA109" s="1" t="s">
        <v>80</v>
      </c>
      <c r="AB109" s="1">
        <v>5.8</v>
      </c>
      <c r="AC109" s="1">
        <v>3</v>
      </c>
      <c r="AD109" s="1">
        <v>1</v>
      </c>
      <c r="AE109" s="1">
        <f>IF(AND((10&gt;AD109),(AD109&gt;=AC109),(AC109&gt;=2)),1,0)</f>
        <v>0</v>
      </c>
      <c r="AF109" s="1">
        <f>IF(AND((AD109&lt;AC109),(AD109&gt;2),(AC109&lt;10)),1,0)</f>
        <v>0</v>
      </c>
      <c r="AG109" s="1">
        <f>IF(AD109&lt;=2,1,0)</f>
        <v>1</v>
      </c>
      <c r="AH109" s="1">
        <f>IF(AD109&gt;=10,1,0)</f>
        <v>0</v>
      </c>
      <c r="AI109" s="1">
        <f>SUM(AE109:AH109)</f>
        <v>1</v>
      </c>
    </row>
    <row r="110" spans="14:35" x14ac:dyDescent="0.25">
      <c r="N110" s="1" t="s">
        <v>60</v>
      </c>
      <c r="O110" s="1">
        <v>7.2</v>
      </c>
      <c r="P110" s="1">
        <v>3</v>
      </c>
      <c r="Q110" s="1">
        <v>9</v>
      </c>
      <c r="R110" s="1">
        <f>IF(AND((10&gt;Q110),(Q110&gt;=P110),(P110&gt;=2)),1,0)</f>
        <v>1</v>
      </c>
      <c r="S110" s="1">
        <f>IF(AND((Q110&lt;P110),(Q110&gt;2),(P110&lt;10)),1,0)</f>
        <v>0</v>
      </c>
      <c r="T110" s="1">
        <f>IF(Q110&lt;=2,1,0)</f>
        <v>0</v>
      </c>
      <c r="U110" s="1">
        <f>IF(Q110&gt;=10,1,0)</f>
        <v>0</v>
      </c>
      <c r="V110" s="1">
        <f>SUM(R110:U110)</f>
        <v>1</v>
      </c>
      <c r="AA110" s="1" t="s">
        <v>72</v>
      </c>
      <c r="AB110" s="1">
        <v>5.8</v>
      </c>
      <c r="AC110" s="1">
        <v>3</v>
      </c>
      <c r="AD110" s="1">
        <v>1</v>
      </c>
      <c r="AE110" s="1">
        <f>IF(AND((10&gt;AD110),(AD110&gt;=AC110),(AC110&gt;=2)),1,0)</f>
        <v>0</v>
      </c>
      <c r="AF110" s="1">
        <f>IF(AND((AD110&lt;AC110),(AD110&gt;2),(AC110&lt;10)),1,0)</f>
        <v>0</v>
      </c>
      <c r="AG110" s="1">
        <f>IF(AD110&lt;=2,1,0)</f>
        <v>1</v>
      </c>
      <c r="AH110" s="1">
        <f>IF(AD110&gt;=10,1,0)</f>
        <v>0</v>
      </c>
      <c r="AI110" s="1">
        <f>SUM(AE110:AH110)</f>
        <v>1</v>
      </c>
    </row>
    <row r="111" spans="14:35" x14ac:dyDescent="0.25">
      <c r="N111" s="1" t="s">
        <v>60</v>
      </c>
      <c r="O111" s="1">
        <v>7.2</v>
      </c>
      <c r="P111" s="1">
        <v>3</v>
      </c>
      <c r="Q111" s="1">
        <v>2</v>
      </c>
      <c r="R111" s="1">
        <f>IF(AND((10&gt;Q111),(Q111&gt;=P111),(P111&gt;=2)),1,0)</f>
        <v>0</v>
      </c>
      <c r="S111" s="1">
        <f>IF(AND((Q111&lt;P111),(Q111&gt;2),(P111&lt;10)),1,0)</f>
        <v>0</v>
      </c>
      <c r="T111" s="1">
        <f>IF(Q111&lt;=2,1,0)</f>
        <v>1</v>
      </c>
      <c r="U111" s="1">
        <f>IF(Q111&gt;=10,1,0)</f>
        <v>0</v>
      </c>
      <c r="V111" s="1">
        <f>SUM(R111:U111)</f>
        <v>1</v>
      </c>
      <c r="AA111" s="1" t="s">
        <v>80</v>
      </c>
      <c r="AB111" s="1">
        <v>5.8</v>
      </c>
      <c r="AC111" s="1">
        <v>2</v>
      </c>
      <c r="AD111" s="1">
        <v>2</v>
      </c>
      <c r="AE111" s="1">
        <f>IF(AND((10&gt;AD111),(AD111&gt;=AC111),(AC111&gt;=2)),1,0)</f>
        <v>1</v>
      </c>
      <c r="AF111" s="1">
        <f>IF(AND((AD111&lt;AC111),(AD111&gt;2),(AC111&lt;10)),1,0)</f>
        <v>0</v>
      </c>
      <c r="AG111" s="1">
        <v>0</v>
      </c>
      <c r="AH111" s="1">
        <f>IF(AD111&gt;=10,1,0)</f>
        <v>0</v>
      </c>
      <c r="AI111" s="1">
        <f>SUM(AE111:AH111)</f>
        <v>1</v>
      </c>
    </row>
    <row r="112" spans="14:35" x14ac:dyDescent="0.25">
      <c r="N112" s="1" t="s">
        <v>90</v>
      </c>
      <c r="O112" s="1">
        <v>7.2</v>
      </c>
      <c r="P112" s="1">
        <v>2</v>
      </c>
      <c r="Q112" s="1">
        <v>4</v>
      </c>
      <c r="R112" s="1">
        <f>IF(AND((10&gt;Q112),(Q112&gt;=P112),(P112&gt;=2)),1,0)</f>
        <v>1</v>
      </c>
      <c r="S112" s="1">
        <f>IF(AND((Q112&lt;P112),(Q112&gt;2),(P112&lt;10)),1,0)</f>
        <v>0</v>
      </c>
      <c r="T112" s="1">
        <f>IF(Q112&lt;=2,1,0)</f>
        <v>0</v>
      </c>
      <c r="U112" s="1">
        <f>IF(Q112&gt;=10,1,0)</f>
        <v>0</v>
      </c>
      <c r="V112" s="1">
        <f>SUM(R112:U112)</f>
        <v>1</v>
      </c>
      <c r="AA112" s="1" t="s">
        <v>80</v>
      </c>
      <c r="AB112" s="1">
        <v>5.8</v>
      </c>
      <c r="AC112" s="1">
        <v>2</v>
      </c>
      <c r="AD112" s="1">
        <v>2</v>
      </c>
      <c r="AE112" s="1">
        <f>IF(AND((10&gt;AD112),(AD112&gt;=AC112),(AC112&gt;=2)),1,0)</f>
        <v>1</v>
      </c>
      <c r="AF112" s="1">
        <f>IF(AND((AD112&lt;AC112),(AD112&gt;2),(AC112&lt;10)),1,0)</f>
        <v>0</v>
      </c>
      <c r="AG112" s="1">
        <v>0</v>
      </c>
      <c r="AH112" s="1">
        <f>IF(AD112&gt;=10,1,0)</f>
        <v>0</v>
      </c>
      <c r="AI112" s="1">
        <f>SUM(AE112:AH112)</f>
        <v>1</v>
      </c>
    </row>
    <row r="113" spans="14:35" x14ac:dyDescent="0.25">
      <c r="N113" s="1" t="s">
        <v>90</v>
      </c>
      <c r="O113" s="1">
        <v>7.2</v>
      </c>
      <c r="P113" s="1">
        <v>2</v>
      </c>
      <c r="Q113" s="1">
        <v>1</v>
      </c>
      <c r="R113" s="1">
        <f>IF(AND((10&gt;Q113),(Q113&gt;=P113),(P113&gt;=2)),1,0)</f>
        <v>0</v>
      </c>
      <c r="S113" s="1">
        <f>IF(AND((Q113&lt;P113),(Q113&gt;2),(P113&lt;10)),1,0)</f>
        <v>0</v>
      </c>
      <c r="T113" s="1">
        <f>IF(Q113&lt;=2,1,0)</f>
        <v>1</v>
      </c>
      <c r="U113" s="1">
        <f>IF(Q113&gt;=10,1,0)</f>
        <v>0</v>
      </c>
      <c r="V113" s="1">
        <f>SUM(R113:U113)</f>
        <v>1</v>
      </c>
      <c r="AA113" s="1" t="s">
        <v>80</v>
      </c>
      <c r="AB113" s="1">
        <v>5.8</v>
      </c>
      <c r="AC113" s="1">
        <v>2</v>
      </c>
      <c r="AD113" s="1">
        <v>2</v>
      </c>
      <c r="AE113" s="1">
        <f>IF(AND((10&gt;AD113),(AD113&gt;=AC113),(AC113&gt;=2)),1,0)</f>
        <v>1</v>
      </c>
      <c r="AF113" s="1">
        <f>IF(AND((AD113&lt;AC113),(AD113&gt;2),(AC113&lt;10)),1,0)</f>
        <v>0</v>
      </c>
      <c r="AG113" s="1">
        <v>0</v>
      </c>
      <c r="AH113" s="1">
        <f>IF(AD113&gt;=10,1,0)</f>
        <v>0</v>
      </c>
      <c r="AI113" s="1">
        <f>SUM(AE113:AH113)</f>
        <v>1</v>
      </c>
    </row>
    <row r="114" spans="14:35" x14ac:dyDescent="0.25">
      <c r="N114" s="1" t="s">
        <v>81</v>
      </c>
      <c r="O114" s="1">
        <v>7.4</v>
      </c>
      <c r="P114" s="1">
        <v>6</v>
      </c>
      <c r="Q114" s="1">
        <v>2</v>
      </c>
      <c r="R114" s="1">
        <f>IF(AND((10&gt;Q114),(Q114&gt;=P114),(P114&gt;=2)),1,0)</f>
        <v>0</v>
      </c>
      <c r="S114" s="1">
        <f>IF(AND((Q114&lt;P114),(Q114&gt;2),(P114&lt;10)),1,0)</f>
        <v>0</v>
      </c>
      <c r="T114" s="1">
        <f>IF(Q114&lt;=2,1,0)</f>
        <v>1</v>
      </c>
      <c r="U114" s="1">
        <f>IF(Q114&gt;=10,1,0)</f>
        <v>0</v>
      </c>
      <c r="V114" s="1">
        <f>SUM(R114:U114)</f>
        <v>1</v>
      </c>
      <c r="AA114" s="1" t="s">
        <v>80</v>
      </c>
      <c r="AB114" s="1">
        <v>5.8</v>
      </c>
      <c r="AC114" s="1">
        <v>2</v>
      </c>
      <c r="AD114" s="1">
        <v>2</v>
      </c>
      <c r="AE114" s="1">
        <f>IF(AND((10&gt;AD114),(AD114&gt;=AC114),(AC114&gt;=2)),1,0)</f>
        <v>1</v>
      </c>
      <c r="AF114" s="1">
        <f>IF(AND((AD114&lt;AC114),(AD114&gt;2),(AC114&lt;10)),1,0)</f>
        <v>0</v>
      </c>
      <c r="AG114" s="1">
        <v>0</v>
      </c>
      <c r="AH114" s="1">
        <f>IF(AD114&gt;=10,1,0)</f>
        <v>0</v>
      </c>
      <c r="AI114" s="1">
        <f>SUM(AE114:AH114)</f>
        <v>1</v>
      </c>
    </row>
    <row r="115" spans="14:35" x14ac:dyDescent="0.25">
      <c r="N115" s="1" t="s">
        <v>81</v>
      </c>
      <c r="O115" s="1">
        <v>7.4</v>
      </c>
      <c r="P115" s="1">
        <v>5</v>
      </c>
      <c r="Q115" s="1">
        <v>5</v>
      </c>
      <c r="R115" s="1">
        <f>IF(AND((10&gt;Q115),(Q115&gt;=P115),(P115&gt;=2)),1,0)</f>
        <v>1</v>
      </c>
      <c r="S115" s="1">
        <f>IF(AND((Q115&lt;P115),(Q115&gt;2),(P115&lt;10)),1,0)</f>
        <v>0</v>
      </c>
      <c r="T115" s="1">
        <f>IF(Q115&lt;=2,1,0)</f>
        <v>0</v>
      </c>
      <c r="U115" s="1">
        <f>IF(Q115&gt;=10,1,0)</f>
        <v>0</v>
      </c>
      <c r="V115" s="1">
        <f>SUM(R115:U115)</f>
        <v>1</v>
      </c>
      <c r="AA115" s="1" t="s">
        <v>72</v>
      </c>
      <c r="AB115" s="1">
        <v>5.8</v>
      </c>
      <c r="AC115" s="1">
        <v>2</v>
      </c>
      <c r="AD115" s="1">
        <v>2</v>
      </c>
      <c r="AE115" s="1">
        <f>IF(AND((10&gt;AD115),(AD115&gt;=AC115),(AC115&gt;=2)),1,0)</f>
        <v>1</v>
      </c>
      <c r="AF115" s="1">
        <f>IF(AND((AD115&lt;AC115),(AD115&gt;2),(AC115&lt;10)),1,0)</f>
        <v>0</v>
      </c>
      <c r="AG115" s="1">
        <v>0</v>
      </c>
      <c r="AH115" s="1">
        <f>IF(AD115&gt;=10,1,0)</f>
        <v>0</v>
      </c>
      <c r="AI115" s="1">
        <f>SUM(AE115:AH115)</f>
        <v>1</v>
      </c>
    </row>
    <row r="116" spans="14:35" x14ac:dyDescent="0.25">
      <c r="N116" s="1" t="s">
        <v>81</v>
      </c>
      <c r="O116" s="1">
        <v>7.4</v>
      </c>
      <c r="P116" s="1">
        <v>5</v>
      </c>
      <c r="Q116" s="1">
        <v>8</v>
      </c>
      <c r="R116" s="1">
        <f>IF(AND((10&gt;Q116),(Q116&gt;=P116),(P116&gt;=2)),1,0)</f>
        <v>1</v>
      </c>
      <c r="S116" s="1">
        <f>IF(AND((Q116&lt;P116),(Q116&gt;2),(P116&lt;10)),1,0)</f>
        <v>0</v>
      </c>
      <c r="T116" s="1">
        <f>IF(Q116&lt;=2,1,0)</f>
        <v>0</v>
      </c>
      <c r="U116" s="1">
        <f>IF(Q116&gt;=10,1,0)</f>
        <v>0</v>
      </c>
      <c r="V116" s="1">
        <f>SUM(R116:U116)</f>
        <v>1</v>
      </c>
      <c r="AA116" s="1" t="s">
        <v>80</v>
      </c>
      <c r="AB116" s="1">
        <v>5.8</v>
      </c>
      <c r="AC116" s="1">
        <v>2</v>
      </c>
      <c r="AD116" s="1">
        <v>1</v>
      </c>
      <c r="AE116" s="1">
        <f>IF(AND((10&gt;AD116),(AD116&gt;=AC116),(AC116&gt;=2)),1,0)</f>
        <v>0</v>
      </c>
      <c r="AF116" s="1">
        <f>IF(AND((AD116&lt;AC116),(AD116&gt;2),(AC116&lt;10)),1,0)</f>
        <v>0</v>
      </c>
      <c r="AG116" s="1">
        <f>IF(AD116&lt;=2,1,0)</f>
        <v>1</v>
      </c>
      <c r="AH116" s="1">
        <f>IF(AD116&gt;=10,1,0)</f>
        <v>0</v>
      </c>
      <c r="AI116" s="1">
        <f>SUM(AE116:AH116)</f>
        <v>1</v>
      </c>
    </row>
    <row r="117" spans="14:35" x14ac:dyDescent="0.25">
      <c r="N117" s="1" t="s">
        <v>81</v>
      </c>
      <c r="O117" s="1">
        <v>7.4</v>
      </c>
      <c r="P117" s="1">
        <v>5</v>
      </c>
      <c r="Q117" s="1">
        <v>8</v>
      </c>
      <c r="R117" s="1">
        <f>IF(AND((10&gt;Q117),(Q117&gt;=P117),(P117&gt;=2)),1,0)</f>
        <v>1</v>
      </c>
      <c r="S117" s="1">
        <f>IF(AND((Q117&lt;P117),(Q117&gt;2),(P117&lt;10)),1,0)</f>
        <v>0</v>
      </c>
      <c r="T117" s="1">
        <f>IF(Q117&lt;=2,1,0)</f>
        <v>0</v>
      </c>
      <c r="U117" s="1">
        <f>IF(Q117&gt;=10,1,0)</f>
        <v>0</v>
      </c>
      <c r="V117" s="1">
        <f>SUM(R117:U117)</f>
        <v>1</v>
      </c>
      <c r="AA117" s="1" t="s">
        <v>80</v>
      </c>
      <c r="AB117" s="1">
        <v>5.8</v>
      </c>
      <c r="AC117" s="1">
        <v>2</v>
      </c>
      <c r="AD117" s="1">
        <v>0</v>
      </c>
      <c r="AE117" s="1">
        <f>IF(AND((10&gt;AD117),(AD117&gt;=AC117),(AC117&gt;=2)),1,0)</f>
        <v>0</v>
      </c>
      <c r="AF117" s="1">
        <f>IF(AND((AD117&lt;AC117),(AD117&gt;2),(AC117&lt;10)),1,0)</f>
        <v>0</v>
      </c>
      <c r="AG117" s="1">
        <f>IF(AD117&lt;=2,1,0)</f>
        <v>1</v>
      </c>
      <c r="AH117" s="1">
        <f>IF(AD117&gt;=10,1,0)</f>
        <v>0</v>
      </c>
      <c r="AI117" s="1">
        <f>SUM(AE117:AH117)</f>
        <v>1</v>
      </c>
    </row>
    <row r="118" spans="14:35" x14ac:dyDescent="0.25">
      <c r="N118" s="1" t="s">
        <v>81</v>
      </c>
      <c r="O118" s="1">
        <v>7.4</v>
      </c>
      <c r="P118" s="1">
        <v>4</v>
      </c>
      <c r="Q118" s="1">
        <v>10</v>
      </c>
      <c r="R118" s="1">
        <f>IF(AND((10&gt;Q118),(Q118&gt;=P118),(P118&gt;=2)),1,0)</f>
        <v>0</v>
      </c>
      <c r="S118" s="1">
        <f>IF(AND((Q118&lt;P118),(Q118&gt;2),(P118&lt;10)),1,0)</f>
        <v>0</v>
      </c>
      <c r="T118" s="1">
        <f>IF(Q118&lt;=2,1,0)</f>
        <v>0</v>
      </c>
      <c r="U118" s="1">
        <f>IF(Q118&gt;=10,1,0)</f>
        <v>1</v>
      </c>
      <c r="V118" s="1">
        <f>SUM(R118:U118)</f>
        <v>1</v>
      </c>
      <c r="AA118" s="1" t="s">
        <v>80</v>
      </c>
      <c r="AB118" s="1">
        <v>5.8</v>
      </c>
      <c r="AC118" s="1">
        <v>2</v>
      </c>
      <c r="AD118" s="1">
        <v>1</v>
      </c>
      <c r="AE118" s="1">
        <f>IF(AND((10&gt;AD118),(AD118&gt;=AC118),(AC118&gt;=2)),1,0)</f>
        <v>0</v>
      </c>
      <c r="AF118" s="1">
        <f>IF(AND((AD118&lt;AC118),(AD118&gt;2),(AC118&lt;10)),1,0)</f>
        <v>0</v>
      </c>
      <c r="AG118" s="1">
        <f>IF(AD118&lt;=2,1,0)</f>
        <v>1</v>
      </c>
      <c r="AH118" s="1">
        <f>IF(AD118&gt;=10,1,0)</f>
        <v>0</v>
      </c>
      <c r="AI118" s="1">
        <f>SUM(AE118:AH118)</f>
        <v>1</v>
      </c>
    </row>
    <row r="119" spans="14:35" x14ac:dyDescent="0.25">
      <c r="N119" s="1" t="s">
        <v>81</v>
      </c>
      <c r="O119" s="1">
        <v>7.4</v>
      </c>
      <c r="P119" s="1">
        <v>4</v>
      </c>
      <c r="Q119" s="1">
        <v>5</v>
      </c>
      <c r="R119" s="1">
        <f>IF(AND((10&gt;Q119),(Q119&gt;=P119),(P119&gt;=2)),1,0)</f>
        <v>1</v>
      </c>
      <c r="S119" s="1">
        <f>IF(AND((Q119&lt;P119),(Q119&gt;2),(P119&lt;10)),1,0)</f>
        <v>0</v>
      </c>
      <c r="T119" s="1">
        <f>IF(Q119&lt;=2,1,0)</f>
        <v>0</v>
      </c>
      <c r="U119" s="1">
        <f>IF(Q119&gt;=10,1,0)</f>
        <v>0</v>
      </c>
      <c r="V119" s="1">
        <f>SUM(R119:U119)</f>
        <v>1</v>
      </c>
      <c r="AA119" s="1" t="s">
        <v>80</v>
      </c>
      <c r="AB119" s="1">
        <v>5.8</v>
      </c>
      <c r="AC119" s="1">
        <v>1</v>
      </c>
      <c r="AD119" s="1">
        <v>2</v>
      </c>
      <c r="AE119" s="1">
        <f>IF(AND((10&gt;AD119),(AD119&gt;=AC119),(AC119&gt;=2)),1,0)</f>
        <v>0</v>
      </c>
      <c r="AF119" s="1">
        <f>IF(AND((AD119&lt;AC119),(AD119&gt;2),(AC119&lt;10)),1,0)</f>
        <v>0</v>
      </c>
      <c r="AG119" s="1">
        <f>IF(AD119&lt;=2,1,0)</f>
        <v>1</v>
      </c>
      <c r="AH119" s="1">
        <f>IF(AD119&gt;=10,1,0)</f>
        <v>0</v>
      </c>
      <c r="AI119" s="1">
        <f>SUM(AE119:AH119)</f>
        <v>1</v>
      </c>
    </row>
    <row r="120" spans="14:35" x14ac:dyDescent="0.25">
      <c r="N120" s="1" t="s">
        <v>81</v>
      </c>
      <c r="O120" s="1">
        <v>7.4</v>
      </c>
      <c r="P120" s="1">
        <v>4</v>
      </c>
      <c r="Q120" s="1">
        <v>9</v>
      </c>
      <c r="R120" s="1">
        <f>IF(AND((10&gt;Q120),(Q120&gt;=P120),(P120&gt;=2)),1,0)</f>
        <v>1</v>
      </c>
      <c r="S120" s="1">
        <f>IF(AND((Q120&lt;P120),(Q120&gt;2),(P120&lt;10)),1,0)</f>
        <v>0</v>
      </c>
      <c r="T120" s="1">
        <f>IF(Q120&lt;=2,1,0)</f>
        <v>0</v>
      </c>
      <c r="U120" s="1">
        <f>IF(Q120&gt;=10,1,0)</f>
        <v>0</v>
      </c>
      <c r="V120" s="1">
        <f>SUM(R120:U120)</f>
        <v>1</v>
      </c>
      <c r="AA120" s="1" t="s">
        <v>80</v>
      </c>
      <c r="AB120" s="1">
        <v>5.8</v>
      </c>
      <c r="AC120" s="1">
        <v>0</v>
      </c>
      <c r="AD120" s="1">
        <v>2</v>
      </c>
      <c r="AE120" s="1">
        <f>IF(AND((10&gt;AD120),(AD120&gt;=AC120),(AC120&gt;=2)),1,0)</f>
        <v>0</v>
      </c>
      <c r="AF120" s="1">
        <f>IF(AND((AD120&lt;AC120),(AD120&gt;2),(AC120&lt;10)),1,0)</f>
        <v>0</v>
      </c>
      <c r="AG120" s="1">
        <f>IF(AD120&lt;=2,1,0)</f>
        <v>1</v>
      </c>
      <c r="AH120" s="1">
        <f>IF(AD120&gt;=10,1,0)</f>
        <v>0</v>
      </c>
      <c r="AI120" s="1">
        <f>SUM(AE120:AH120)</f>
        <v>1</v>
      </c>
    </row>
    <row r="121" spans="14:35" x14ac:dyDescent="0.25">
      <c r="N121" s="1" t="s">
        <v>71</v>
      </c>
      <c r="O121" s="1">
        <v>7.4</v>
      </c>
      <c r="P121" s="1">
        <v>4</v>
      </c>
      <c r="Q121" s="1">
        <v>2</v>
      </c>
      <c r="R121" s="1">
        <f>IF(AND((10&gt;Q121),(Q121&gt;=P121),(P121&gt;=2)),1,0)</f>
        <v>0</v>
      </c>
      <c r="S121" s="1">
        <f>IF(AND((Q121&lt;P121),(Q121&gt;2),(P121&lt;10)),1,0)</f>
        <v>0</v>
      </c>
      <c r="T121" s="1">
        <f>IF(Q121&lt;=2,1,0)</f>
        <v>1</v>
      </c>
      <c r="U121" s="1">
        <f>IF(Q121&gt;=10,1,0)</f>
        <v>0</v>
      </c>
      <c r="V121" s="1">
        <f>SUM(R121:U121)</f>
        <v>1</v>
      </c>
      <c r="AA121" s="1" t="s">
        <v>80</v>
      </c>
      <c r="AB121" s="1">
        <v>5.8</v>
      </c>
      <c r="AC121" s="1">
        <v>-1</v>
      </c>
      <c r="AD121" s="1">
        <v>2</v>
      </c>
      <c r="AE121" s="1">
        <f>IF(AND((10&gt;AD121),(AD121&gt;=AC121),(AC121&gt;=2)),1,0)</f>
        <v>0</v>
      </c>
      <c r="AF121" s="1">
        <f>IF(AND((AD121&lt;AC121),(AD121&gt;2),(AC121&lt;10)),1,0)</f>
        <v>0</v>
      </c>
      <c r="AG121" s="1">
        <f>IF(AD121&lt;=2,1,0)</f>
        <v>1</v>
      </c>
      <c r="AH121" s="1">
        <f>IF(AD121&gt;=10,1,0)</f>
        <v>0</v>
      </c>
      <c r="AI121" s="1">
        <f>SUM(AE121:AH121)</f>
        <v>1</v>
      </c>
    </row>
    <row r="122" spans="14:35" x14ac:dyDescent="0.25">
      <c r="N122" s="1" t="s">
        <v>81</v>
      </c>
      <c r="O122" s="1">
        <v>7.4</v>
      </c>
      <c r="P122" s="1">
        <v>4</v>
      </c>
      <c r="Q122" s="1">
        <v>1</v>
      </c>
      <c r="R122" s="1">
        <f>IF(AND((10&gt;Q122),(Q122&gt;=P122),(P122&gt;=2)),1,0)</f>
        <v>0</v>
      </c>
      <c r="S122" s="1">
        <f>IF(AND((Q122&lt;P122),(Q122&gt;2),(P122&lt;10)),1,0)</f>
        <v>0</v>
      </c>
      <c r="T122" s="1">
        <f>IF(Q122&lt;=2,1,0)</f>
        <v>1</v>
      </c>
      <c r="U122" s="1">
        <f>IF(Q122&gt;=10,1,0)</f>
        <v>0</v>
      </c>
      <c r="V122" s="1">
        <f>SUM(R122:U122)</f>
        <v>1</v>
      </c>
      <c r="AA122" s="1" t="s">
        <v>103</v>
      </c>
      <c r="AB122" s="1">
        <v>5.7</v>
      </c>
      <c r="AC122" s="1">
        <v>7</v>
      </c>
      <c r="AD122" s="1">
        <v>1</v>
      </c>
      <c r="AE122" s="1">
        <f>IF(AND((10&gt;AD122),(AD122&gt;=AC122),(AC122&gt;=2)),1,0)</f>
        <v>0</v>
      </c>
      <c r="AF122" s="1">
        <f>IF(AND((AD122&lt;AC122),(AD122&gt;2),(AC122&lt;10)),1,0)</f>
        <v>0</v>
      </c>
      <c r="AG122" s="1">
        <f>IF(AD122&lt;=2,1,0)</f>
        <v>1</v>
      </c>
      <c r="AH122" s="1">
        <f>IF(AD122&gt;=10,1,0)</f>
        <v>0</v>
      </c>
      <c r="AI122" s="1">
        <f>SUM(AE122:AH122)</f>
        <v>1</v>
      </c>
    </row>
    <row r="123" spans="14:35" x14ac:dyDescent="0.25">
      <c r="N123" s="1" t="s">
        <v>81</v>
      </c>
      <c r="O123" s="1">
        <v>7.4</v>
      </c>
      <c r="P123" s="1">
        <v>4</v>
      </c>
      <c r="Q123" s="1">
        <v>2</v>
      </c>
      <c r="R123" s="1">
        <f>IF(AND((10&gt;Q123),(Q123&gt;=P123),(P123&gt;=2)),1,0)</f>
        <v>0</v>
      </c>
      <c r="S123" s="1">
        <f>IF(AND((Q123&lt;P123),(Q123&gt;2),(P123&lt;10)),1,0)</f>
        <v>0</v>
      </c>
      <c r="T123" s="1">
        <f>IF(Q123&lt;=2,1,0)</f>
        <v>1</v>
      </c>
      <c r="U123" s="1">
        <f>IF(Q123&gt;=10,1,0)</f>
        <v>0</v>
      </c>
      <c r="V123" s="1">
        <f>SUM(R123:U123)</f>
        <v>1</v>
      </c>
      <c r="AA123" s="1" t="s">
        <v>103</v>
      </c>
      <c r="AB123" s="1">
        <v>5.7</v>
      </c>
      <c r="AC123" s="1">
        <v>6</v>
      </c>
      <c r="AD123" s="1">
        <v>2</v>
      </c>
      <c r="AE123" s="1">
        <f>IF(AND((10&gt;AD123),(AD123&gt;=AC123),(AC123&gt;=2)),1,0)</f>
        <v>0</v>
      </c>
      <c r="AF123" s="1">
        <f>IF(AND((AD123&lt;AC123),(AD123&gt;2),(AC123&lt;10)),1,0)</f>
        <v>0</v>
      </c>
      <c r="AG123" s="1">
        <f>IF(AD123&lt;=2,1,0)</f>
        <v>1</v>
      </c>
      <c r="AH123" s="1">
        <f>IF(AD123&gt;=10,1,0)</f>
        <v>0</v>
      </c>
      <c r="AI123" s="1">
        <f>SUM(AE123:AH123)</f>
        <v>1</v>
      </c>
    </row>
    <row r="124" spans="14:35" x14ac:dyDescent="0.25">
      <c r="N124" s="1" t="s">
        <v>81</v>
      </c>
      <c r="O124" s="1">
        <v>7.4</v>
      </c>
      <c r="P124" s="1">
        <v>4</v>
      </c>
      <c r="Q124" s="1">
        <v>1</v>
      </c>
      <c r="R124" s="1">
        <f>IF(AND((10&gt;Q124),(Q124&gt;=P124),(P124&gt;=2)),1,0)</f>
        <v>0</v>
      </c>
      <c r="S124" s="1">
        <f>IF(AND((Q124&lt;P124),(Q124&gt;2),(P124&lt;10)),1,0)</f>
        <v>0</v>
      </c>
      <c r="T124" s="1">
        <f>IF(Q124&lt;=2,1,0)</f>
        <v>1</v>
      </c>
      <c r="U124" s="1">
        <f>IF(Q124&gt;=10,1,0)</f>
        <v>0</v>
      </c>
      <c r="V124" s="1">
        <f>SUM(R124:U124)</f>
        <v>1</v>
      </c>
      <c r="AA124" s="1" t="s">
        <v>103</v>
      </c>
      <c r="AB124" s="1">
        <v>5.7</v>
      </c>
      <c r="AC124" s="1">
        <v>6</v>
      </c>
      <c r="AD124" s="1">
        <v>2</v>
      </c>
      <c r="AE124" s="1">
        <f>IF(AND((10&gt;AD124),(AD124&gt;=AC124),(AC124&gt;=2)),1,0)</f>
        <v>0</v>
      </c>
      <c r="AF124" s="1">
        <f>IF(AND((AD124&lt;AC124),(AD124&gt;2),(AC124&lt;10)),1,0)</f>
        <v>0</v>
      </c>
      <c r="AG124" s="1">
        <f>IF(AD124&lt;=2,1,0)</f>
        <v>1</v>
      </c>
      <c r="AH124" s="1">
        <f>IF(AD124&gt;=10,1,0)</f>
        <v>0</v>
      </c>
      <c r="AI124" s="1">
        <f>SUM(AE124:AH124)</f>
        <v>1</v>
      </c>
    </row>
    <row r="125" spans="14:35" x14ac:dyDescent="0.25">
      <c r="N125" s="1" t="s">
        <v>71</v>
      </c>
      <c r="O125" s="1">
        <v>7.4</v>
      </c>
      <c r="P125" s="1">
        <v>4</v>
      </c>
      <c r="Q125" s="1">
        <v>1</v>
      </c>
      <c r="R125" s="1">
        <f>IF(AND((10&gt;Q125),(Q125&gt;=P125),(P125&gt;=2)),1,0)</f>
        <v>0</v>
      </c>
      <c r="S125" s="1">
        <f>IF(AND((Q125&lt;P125),(Q125&gt;2),(P125&lt;10)),1,0)</f>
        <v>0</v>
      </c>
      <c r="T125" s="1">
        <f>IF(Q125&lt;=2,1,0)</f>
        <v>1</v>
      </c>
      <c r="U125" s="1">
        <f>IF(Q125&gt;=10,1,0)</f>
        <v>0</v>
      </c>
      <c r="V125" s="1">
        <f>SUM(R125:U125)</f>
        <v>1</v>
      </c>
      <c r="AA125" s="1" t="s">
        <v>103</v>
      </c>
      <c r="AB125" s="1">
        <v>5.7</v>
      </c>
      <c r="AC125" s="1">
        <v>5</v>
      </c>
      <c r="AD125" s="1">
        <v>5</v>
      </c>
      <c r="AE125" s="1">
        <f>IF(AND((10&gt;AD125),(AD125&gt;=AC125),(AC125&gt;=2)),1,0)</f>
        <v>1</v>
      </c>
      <c r="AF125" s="1">
        <f>IF(AND((AD125&lt;AC125),(AD125&gt;2),(AC125&lt;10)),1,0)</f>
        <v>0</v>
      </c>
      <c r="AG125" s="1">
        <f>IF(AD125&lt;=2,1,0)</f>
        <v>0</v>
      </c>
      <c r="AH125" s="1">
        <f>IF(AD125&gt;=10,1,0)</f>
        <v>0</v>
      </c>
      <c r="AI125" s="1">
        <f>SUM(AE125:AH125)</f>
        <v>1</v>
      </c>
    </row>
    <row r="126" spans="14:35" x14ac:dyDescent="0.25">
      <c r="N126" s="1" t="s">
        <v>81</v>
      </c>
      <c r="O126" s="1">
        <v>7.4</v>
      </c>
      <c r="P126" s="1">
        <v>4</v>
      </c>
      <c r="Q126" s="1">
        <v>-2</v>
      </c>
      <c r="R126" s="1">
        <f>IF(AND((10&gt;Q126),(Q126&gt;=P126),(P126&gt;=2)),1,0)</f>
        <v>0</v>
      </c>
      <c r="S126" s="1">
        <f>IF(AND((Q126&lt;P126),(Q126&gt;2),(P126&lt;10)),1,0)</f>
        <v>0</v>
      </c>
      <c r="T126" s="1">
        <f>IF(Q126&lt;=2,1,0)</f>
        <v>1</v>
      </c>
      <c r="U126" s="1">
        <f>IF(Q126&gt;=10,1,0)</f>
        <v>0</v>
      </c>
      <c r="V126" s="1">
        <f>SUM(R126:U126)</f>
        <v>1</v>
      </c>
      <c r="AA126" s="1" t="s">
        <v>103</v>
      </c>
      <c r="AB126" s="1">
        <v>5.7</v>
      </c>
      <c r="AC126" s="1">
        <v>5</v>
      </c>
      <c r="AD126" s="1">
        <v>9</v>
      </c>
      <c r="AE126" s="1">
        <f>IF(AND((10&gt;AD126),(AD126&gt;=AC126),(AC126&gt;=2)),1,0)</f>
        <v>1</v>
      </c>
      <c r="AF126" s="1">
        <f>IF(AND((AD126&lt;AC126),(AD126&gt;2),(AC126&lt;10)),1,0)</f>
        <v>0</v>
      </c>
      <c r="AG126" s="1">
        <f>IF(AD126&lt;=2,1,0)</f>
        <v>0</v>
      </c>
      <c r="AH126" s="1">
        <f>IF(AD126&gt;=10,1,0)</f>
        <v>0</v>
      </c>
      <c r="AI126" s="1">
        <f>SUM(AE126:AH126)</f>
        <v>1</v>
      </c>
    </row>
    <row r="127" spans="14:35" x14ac:dyDescent="0.25">
      <c r="N127" s="1" t="s">
        <v>81</v>
      </c>
      <c r="O127" s="1">
        <v>7.4</v>
      </c>
      <c r="P127" s="1">
        <v>4</v>
      </c>
      <c r="Q127" s="1">
        <v>2</v>
      </c>
      <c r="R127" s="1">
        <f>IF(AND((10&gt;Q127),(Q127&gt;=P127),(P127&gt;=2)),1,0)</f>
        <v>0</v>
      </c>
      <c r="S127" s="1">
        <f>IF(AND((Q127&lt;P127),(Q127&gt;2),(P127&lt;10)),1,0)</f>
        <v>0</v>
      </c>
      <c r="T127" s="1">
        <f>IF(Q127&lt;=2,1,0)</f>
        <v>1</v>
      </c>
      <c r="U127" s="1">
        <f>IF(Q127&gt;=10,1,0)</f>
        <v>0</v>
      </c>
      <c r="V127" s="1">
        <f>SUM(R127:U127)</f>
        <v>1</v>
      </c>
      <c r="AA127" s="1" t="s">
        <v>103</v>
      </c>
      <c r="AB127" s="1">
        <v>5.7</v>
      </c>
      <c r="AC127" s="1">
        <v>5</v>
      </c>
      <c r="AD127" s="1">
        <v>2</v>
      </c>
      <c r="AE127" s="1">
        <f>IF(AND((10&gt;AD127),(AD127&gt;=AC127),(AC127&gt;=2)),1,0)</f>
        <v>0</v>
      </c>
      <c r="AF127" s="1">
        <f>IF(AND((AD127&lt;AC127),(AD127&gt;2),(AC127&lt;10)),1,0)</f>
        <v>0</v>
      </c>
      <c r="AG127" s="1">
        <f>IF(AD127&lt;=2,1,0)</f>
        <v>1</v>
      </c>
      <c r="AH127" s="1">
        <f>IF(AD127&gt;=10,1,0)</f>
        <v>0</v>
      </c>
      <c r="AI127" s="1">
        <f>SUM(AE127:AH127)</f>
        <v>1</v>
      </c>
    </row>
    <row r="128" spans="14:35" x14ac:dyDescent="0.25">
      <c r="N128" s="1" t="s">
        <v>71</v>
      </c>
      <c r="O128" s="1">
        <v>7.4</v>
      </c>
      <c r="P128" s="1">
        <v>3</v>
      </c>
      <c r="Q128" s="1">
        <v>1</v>
      </c>
      <c r="R128" s="1">
        <f>IF(AND((10&gt;Q128),(Q128&gt;=P128),(P128&gt;=2)),1,0)</f>
        <v>0</v>
      </c>
      <c r="S128" s="1">
        <f>IF(AND((Q128&lt;P128),(Q128&gt;2),(P128&lt;10)),1,0)</f>
        <v>0</v>
      </c>
      <c r="T128" s="1">
        <f>IF(Q128&lt;=2,1,0)</f>
        <v>1</v>
      </c>
      <c r="U128" s="1">
        <f>IF(Q128&gt;=10,1,0)</f>
        <v>0</v>
      </c>
      <c r="V128" s="1">
        <f>SUM(R128:U128)</f>
        <v>1</v>
      </c>
      <c r="AA128" s="1" t="s">
        <v>103</v>
      </c>
      <c r="AB128" s="1">
        <v>5.7</v>
      </c>
      <c r="AC128" s="1">
        <v>5</v>
      </c>
      <c r="AD128" s="1">
        <v>2</v>
      </c>
      <c r="AE128" s="1">
        <f>IF(AND((10&gt;AD128),(AD128&gt;=AC128),(AC128&gt;=2)),1,0)</f>
        <v>0</v>
      </c>
      <c r="AF128" s="1">
        <f>IF(AND((AD128&lt;AC128),(AD128&gt;2),(AC128&lt;10)),1,0)</f>
        <v>0</v>
      </c>
      <c r="AG128" s="1">
        <f>IF(AD128&lt;=2,1,0)</f>
        <v>1</v>
      </c>
      <c r="AH128" s="1">
        <f>IF(AD128&gt;=10,1,0)</f>
        <v>0</v>
      </c>
      <c r="AI128" s="1">
        <f>SUM(AE128:AH128)</f>
        <v>1</v>
      </c>
    </row>
    <row r="129" spans="14:35" x14ac:dyDescent="0.25">
      <c r="N129" s="1" t="s">
        <v>81</v>
      </c>
      <c r="O129" s="1">
        <v>7.4</v>
      </c>
      <c r="P129" s="1">
        <v>3</v>
      </c>
      <c r="Q129" s="1">
        <v>2</v>
      </c>
      <c r="R129" s="1">
        <f>IF(AND((10&gt;Q129),(Q129&gt;=P129),(P129&gt;=2)),1,0)</f>
        <v>0</v>
      </c>
      <c r="S129" s="1">
        <f>IF(AND((Q129&lt;P129),(Q129&gt;2),(P129&lt;10)),1,0)</f>
        <v>0</v>
      </c>
      <c r="T129" s="1">
        <f>IF(Q129&lt;=2,1,0)</f>
        <v>1</v>
      </c>
      <c r="U129" s="1">
        <f>IF(Q129&gt;=10,1,0)</f>
        <v>0</v>
      </c>
      <c r="V129" s="1">
        <f>SUM(R129:U129)</f>
        <v>1</v>
      </c>
      <c r="AA129" s="1" t="s">
        <v>103</v>
      </c>
      <c r="AB129" s="1">
        <v>5.7</v>
      </c>
      <c r="AC129" s="1">
        <v>5</v>
      </c>
      <c r="AD129" s="1">
        <v>2</v>
      </c>
      <c r="AE129" s="1">
        <f>IF(AND((10&gt;AD129),(AD129&gt;=AC129),(AC129&gt;=2)),1,0)</f>
        <v>0</v>
      </c>
      <c r="AF129" s="1">
        <f>IF(AND((AD129&lt;AC129),(AD129&gt;2),(AC129&lt;10)),1,0)</f>
        <v>0</v>
      </c>
      <c r="AG129" s="1">
        <f>IF(AD129&lt;=2,1,0)</f>
        <v>1</v>
      </c>
      <c r="AH129" s="1">
        <f>IF(AD129&gt;=10,1,0)</f>
        <v>0</v>
      </c>
      <c r="AI129" s="1">
        <f>SUM(AE129:AH129)</f>
        <v>1</v>
      </c>
    </row>
    <row r="130" spans="14:35" x14ac:dyDescent="0.25">
      <c r="N130" s="1" t="s">
        <v>81</v>
      </c>
      <c r="O130" s="1">
        <v>7.4</v>
      </c>
      <c r="P130" s="1">
        <v>3</v>
      </c>
      <c r="Q130" s="1">
        <v>2</v>
      </c>
      <c r="R130" s="1">
        <f>IF(AND((10&gt;Q130),(Q130&gt;=P130),(P130&gt;=2)),1,0)</f>
        <v>0</v>
      </c>
      <c r="S130" s="1">
        <f>IF(AND((Q130&lt;P130),(Q130&gt;2),(P130&lt;10)),1,0)</f>
        <v>0</v>
      </c>
      <c r="T130" s="1">
        <f>IF(Q130&lt;=2,1,0)</f>
        <v>1</v>
      </c>
      <c r="U130" s="1">
        <f>IF(Q130&gt;=10,1,0)</f>
        <v>0</v>
      </c>
      <c r="V130" s="1">
        <f>SUM(R130:U130)</f>
        <v>1</v>
      </c>
      <c r="AA130" s="1" t="s">
        <v>103</v>
      </c>
      <c r="AB130" s="1">
        <v>5.7</v>
      </c>
      <c r="AC130" s="1">
        <v>4</v>
      </c>
      <c r="AD130" s="1">
        <v>5</v>
      </c>
      <c r="AE130" s="1">
        <f>IF(AND((10&gt;AD130),(AD130&gt;=AC130),(AC130&gt;=2)),1,0)</f>
        <v>1</v>
      </c>
      <c r="AF130" s="1">
        <f>IF(AND((AD130&lt;AC130),(AD130&gt;2),(AC130&lt;10)),1,0)</f>
        <v>0</v>
      </c>
      <c r="AG130" s="1">
        <f>IF(AD130&lt;=2,1,0)</f>
        <v>0</v>
      </c>
      <c r="AH130" s="1">
        <f>IF(AD130&gt;=10,1,0)</f>
        <v>0</v>
      </c>
      <c r="AI130" s="1">
        <f>SUM(AE130:AH130)</f>
        <v>1</v>
      </c>
    </row>
    <row r="131" spans="14:35" x14ac:dyDescent="0.25">
      <c r="N131" s="1" t="s">
        <v>81</v>
      </c>
      <c r="O131" s="1">
        <v>7.4</v>
      </c>
      <c r="P131" s="1">
        <v>3</v>
      </c>
      <c r="Q131" s="1">
        <v>1</v>
      </c>
      <c r="R131" s="1">
        <f>IF(AND((10&gt;Q131),(Q131&gt;=P131),(P131&gt;=2)),1,0)</f>
        <v>0</v>
      </c>
      <c r="S131" s="1">
        <f>IF(AND((Q131&lt;P131),(Q131&gt;2),(P131&lt;10)),1,0)</f>
        <v>0</v>
      </c>
      <c r="T131" s="1">
        <f>IF(Q131&lt;=2,1,0)</f>
        <v>1</v>
      </c>
      <c r="U131" s="1">
        <f>IF(Q131&gt;=10,1,0)</f>
        <v>0</v>
      </c>
      <c r="V131" s="1">
        <f>SUM(R131:U131)</f>
        <v>1</v>
      </c>
      <c r="AA131" s="1" t="s">
        <v>103</v>
      </c>
      <c r="AB131" s="1">
        <v>5.7</v>
      </c>
      <c r="AC131" s="1">
        <v>4</v>
      </c>
      <c r="AD131" s="1">
        <v>2</v>
      </c>
      <c r="AE131" s="1">
        <f>IF(AND((10&gt;AD131),(AD131&gt;=AC131),(AC131&gt;=2)),1,0)</f>
        <v>0</v>
      </c>
      <c r="AF131" s="1">
        <f>IF(AND((AD131&lt;AC131),(AD131&gt;2),(AC131&lt;10)),1,0)</f>
        <v>0</v>
      </c>
      <c r="AG131" s="1">
        <f>IF(AD131&lt;=2,1,0)</f>
        <v>1</v>
      </c>
      <c r="AH131" s="1">
        <f>IF(AD131&gt;=10,1,0)</f>
        <v>0</v>
      </c>
      <c r="AI131" s="1">
        <f>SUM(AE131:AH131)</f>
        <v>1</v>
      </c>
    </row>
    <row r="132" spans="14:35" x14ac:dyDescent="0.25">
      <c r="N132" s="1" t="s">
        <v>81</v>
      </c>
      <c r="O132" s="1">
        <v>7.4</v>
      </c>
      <c r="P132" s="1">
        <v>3</v>
      </c>
      <c r="Q132" s="1">
        <v>2</v>
      </c>
      <c r="R132" s="1">
        <f>IF(AND((10&gt;Q132),(Q132&gt;=P132),(P132&gt;=2)),1,0)</f>
        <v>0</v>
      </c>
      <c r="S132" s="1">
        <f>IF(AND((Q132&lt;P132),(Q132&gt;2),(P132&lt;10)),1,0)</f>
        <v>0</v>
      </c>
      <c r="T132" s="1">
        <f>IF(Q132&lt;=2,1,0)</f>
        <v>1</v>
      </c>
      <c r="U132" s="1">
        <f>IF(Q132&gt;=10,1,0)</f>
        <v>0</v>
      </c>
      <c r="V132" s="1">
        <f>SUM(R132:U132)</f>
        <v>1</v>
      </c>
      <c r="AA132" s="1" t="s">
        <v>103</v>
      </c>
      <c r="AB132" s="1">
        <v>5.7</v>
      </c>
      <c r="AC132" s="1">
        <v>4</v>
      </c>
      <c r="AD132" s="1">
        <v>1</v>
      </c>
      <c r="AE132" s="1">
        <f>IF(AND((10&gt;AD132),(AD132&gt;=AC132),(AC132&gt;=2)),1,0)</f>
        <v>0</v>
      </c>
      <c r="AF132" s="1">
        <f>IF(AND((AD132&lt;AC132),(AD132&gt;2),(AC132&lt;10)),1,0)</f>
        <v>0</v>
      </c>
      <c r="AG132" s="1">
        <f>IF(AD132&lt;=2,1,0)</f>
        <v>1</v>
      </c>
      <c r="AH132" s="1">
        <f>IF(AD132&gt;=10,1,0)</f>
        <v>0</v>
      </c>
      <c r="AI132" s="1">
        <f>SUM(AE132:AH132)</f>
        <v>1</v>
      </c>
    </row>
    <row r="133" spans="14:35" x14ac:dyDescent="0.25">
      <c r="N133" s="1" t="s">
        <v>71</v>
      </c>
      <c r="O133" s="1">
        <v>7.4</v>
      </c>
      <c r="P133" s="1">
        <v>2</v>
      </c>
      <c r="Q133" s="1">
        <v>5</v>
      </c>
      <c r="R133" s="1">
        <f>IF(AND((10&gt;Q133),(Q133&gt;=P133),(P133&gt;=2)),1,0)</f>
        <v>1</v>
      </c>
      <c r="S133" s="1">
        <f>IF(AND((Q133&lt;P133),(Q133&gt;2),(P133&lt;10)),1,0)</f>
        <v>0</v>
      </c>
      <c r="T133" s="1">
        <f>IF(Q133&lt;=2,1,0)</f>
        <v>0</v>
      </c>
      <c r="U133" s="1">
        <f>IF(Q133&gt;=10,1,0)</f>
        <v>0</v>
      </c>
      <c r="V133" s="1">
        <f>SUM(R133:U133)</f>
        <v>1</v>
      </c>
      <c r="AA133" s="1" t="s">
        <v>103</v>
      </c>
      <c r="AB133" s="1">
        <v>5.7</v>
      </c>
      <c r="AC133" s="1">
        <v>4</v>
      </c>
      <c r="AD133" s="1">
        <v>1</v>
      </c>
      <c r="AE133" s="1">
        <f>IF(AND((10&gt;AD133),(AD133&gt;=AC133),(AC133&gt;=2)),1,0)</f>
        <v>0</v>
      </c>
      <c r="AF133" s="1">
        <f>IF(AND((AD133&lt;AC133),(AD133&gt;2),(AC133&lt;10)),1,0)</f>
        <v>0</v>
      </c>
      <c r="AG133" s="1">
        <f>IF(AD133&lt;=2,1,0)</f>
        <v>1</v>
      </c>
      <c r="AH133" s="1">
        <f>IF(AD133&gt;=10,1,0)</f>
        <v>0</v>
      </c>
      <c r="AI133" s="1">
        <f>SUM(AE133:AH133)</f>
        <v>1</v>
      </c>
    </row>
    <row r="134" spans="14:35" x14ac:dyDescent="0.25">
      <c r="N134" s="1" t="s">
        <v>71</v>
      </c>
      <c r="O134" s="1">
        <v>7.4</v>
      </c>
      <c r="P134" s="1">
        <v>2</v>
      </c>
      <c r="Q134" s="1">
        <v>1</v>
      </c>
      <c r="R134" s="1">
        <f>IF(AND((10&gt;Q134),(Q134&gt;=P134),(P134&gt;=2)),1,0)</f>
        <v>0</v>
      </c>
      <c r="S134" s="1">
        <f>IF(AND((Q134&lt;P134),(Q134&gt;2),(P134&lt;10)),1,0)</f>
        <v>0</v>
      </c>
      <c r="T134" s="1">
        <f>IF(Q134&lt;=2,1,0)</f>
        <v>1</v>
      </c>
      <c r="U134" s="1">
        <f>IF(Q134&gt;=10,1,0)</f>
        <v>0</v>
      </c>
      <c r="V134" s="1">
        <f>SUM(R134:U134)</f>
        <v>1</v>
      </c>
      <c r="AA134" s="1" t="s">
        <v>103</v>
      </c>
      <c r="AB134" s="1">
        <v>5.7</v>
      </c>
      <c r="AC134" s="1">
        <v>3</v>
      </c>
      <c r="AD134" s="1">
        <v>1</v>
      </c>
      <c r="AE134" s="1">
        <f>IF(AND((10&gt;AD134),(AD134&gt;=AC134),(AC134&gt;=2)),1,0)</f>
        <v>0</v>
      </c>
      <c r="AF134" s="1">
        <f>IF(AND((AD134&lt;AC134),(AD134&gt;2),(AC134&lt;10)),1,0)</f>
        <v>0</v>
      </c>
      <c r="AG134" s="1">
        <f>IF(AD134&lt;=2,1,0)</f>
        <v>1</v>
      </c>
      <c r="AH134" s="1">
        <f>IF(AD134&gt;=10,1,0)</f>
        <v>0</v>
      </c>
      <c r="AI134" s="1">
        <f>SUM(AE134:AH134)</f>
        <v>1</v>
      </c>
    </row>
    <row r="135" spans="14:35" x14ac:dyDescent="0.25">
      <c r="N135" s="1" t="s">
        <v>71</v>
      </c>
      <c r="O135" s="1">
        <v>7.4</v>
      </c>
      <c r="P135" s="1">
        <v>1</v>
      </c>
      <c r="Q135" s="1">
        <v>9</v>
      </c>
      <c r="R135" s="1">
        <v>1</v>
      </c>
      <c r="S135" s="1">
        <f>IF(AND((Q135&lt;P135),(Q135&gt;2),(P135&lt;10)),1,0)</f>
        <v>0</v>
      </c>
      <c r="T135" s="1">
        <f>IF(Q135&lt;=2,1,0)</f>
        <v>0</v>
      </c>
      <c r="U135" s="1">
        <f>IF(Q135&gt;=10,1,0)</f>
        <v>0</v>
      </c>
      <c r="V135" s="1">
        <f>SUM(R135:U135)</f>
        <v>1</v>
      </c>
      <c r="AA135" s="1" t="s">
        <v>103</v>
      </c>
      <c r="AB135" s="1">
        <v>5.7</v>
      </c>
      <c r="AC135" s="1">
        <v>1</v>
      </c>
      <c r="AD135" s="1">
        <v>1</v>
      </c>
      <c r="AE135" s="1">
        <v>1</v>
      </c>
      <c r="AF135" s="1">
        <f>IF(AND((AD135&lt;AC135),(AD135&gt;2),(AC135&lt;10)),1,0)</f>
        <v>0</v>
      </c>
      <c r="AG135" s="1">
        <v>0</v>
      </c>
      <c r="AH135" s="1">
        <f>IF(AD135&gt;=10,1,0)</f>
        <v>0</v>
      </c>
      <c r="AI135" s="1">
        <f>SUM(AE135:AH135)</f>
        <v>1</v>
      </c>
    </row>
    <row r="136" spans="14:35" x14ac:dyDescent="0.25">
      <c r="N136" s="1" t="s">
        <v>71</v>
      </c>
      <c r="O136" s="1">
        <v>7.4</v>
      </c>
      <c r="P136" s="1">
        <v>-1</v>
      </c>
      <c r="Q136" s="1">
        <v>2</v>
      </c>
      <c r="R136" s="1">
        <f>IF(AND((10&gt;Q136),(Q136&gt;=P136),(P136&gt;=2)),1,0)</f>
        <v>0</v>
      </c>
      <c r="S136" s="1">
        <f>IF(AND((Q136&lt;P136),(Q136&gt;2),(P136&lt;10)),1,0)</f>
        <v>0</v>
      </c>
      <c r="T136" s="1">
        <f>IF(Q136&lt;=2,1,0)</f>
        <v>1</v>
      </c>
      <c r="U136" s="1">
        <f>IF(Q136&gt;=10,1,0)</f>
        <v>0</v>
      </c>
      <c r="V136" s="1">
        <f>SUM(R136:U136)</f>
        <v>1</v>
      </c>
      <c r="AA136" s="1" t="s">
        <v>88</v>
      </c>
      <c r="AB136" s="1">
        <v>5.6</v>
      </c>
      <c r="AC136" s="1">
        <v>9</v>
      </c>
      <c r="AD136" s="1">
        <v>1</v>
      </c>
      <c r="AE136" s="1">
        <f>IF(AND((10&gt;AD136),(AD136&gt;=AC136),(AC136&gt;=2)),1,0)</f>
        <v>0</v>
      </c>
      <c r="AF136" s="1">
        <f>IF(AND((AD136&lt;AC136),(AD136&gt;2),(AC136&lt;10)),1,0)</f>
        <v>0</v>
      </c>
      <c r="AG136" s="1">
        <f>IF(AD136&lt;=2,1,0)</f>
        <v>1</v>
      </c>
      <c r="AH136" s="1">
        <f>IF(AD136&gt;=10,1,0)</f>
        <v>0</v>
      </c>
      <c r="AI136" s="1">
        <f>SUM(AE136:AH136)</f>
        <v>1</v>
      </c>
    </row>
    <row r="137" spans="14:35" x14ac:dyDescent="0.25">
      <c r="N137" s="1" t="s">
        <v>75</v>
      </c>
      <c r="O137" s="1">
        <v>7.6</v>
      </c>
      <c r="P137" s="1">
        <v>5</v>
      </c>
      <c r="Q137" s="1">
        <v>1</v>
      </c>
      <c r="R137" s="1">
        <f>IF(AND((10&gt;Q137),(Q137&gt;=P137),(P137&gt;=2)),1,0)</f>
        <v>0</v>
      </c>
      <c r="S137" s="1">
        <f>IF(AND((Q137&lt;P137),(Q137&gt;2),(P137&lt;10)),1,0)</f>
        <v>0</v>
      </c>
      <c r="T137" s="1">
        <f>IF(Q137&lt;=2,1,0)</f>
        <v>1</v>
      </c>
      <c r="U137" s="1">
        <f>IF(Q137&gt;=10,1,0)</f>
        <v>0</v>
      </c>
      <c r="V137" s="1">
        <f>SUM(R137:U137)</f>
        <v>1</v>
      </c>
      <c r="AA137" s="1" t="s">
        <v>88</v>
      </c>
      <c r="AB137" s="1">
        <v>5.6</v>
      </c>
      <c r="AC137" s="1">
        <v>8</v>
      </c>
      <c r="AD137" s="1">
        <v>1</v>
      </c>
      <c r="AE137" s="1">
        <f>IF(AND((10&gt;AD137),(AD137&gt;=AC137),(AC137&gt;=2)),1,0)</f>
        <v>0</v>
      </c>
      <c r="AF137" s="1">
        <f>IF(AND((AD137&lt;AC137),(AD137&gt;2),(AC137&lt;10)),1,0)</f>
        <v>0</v>
      </c>
      <c r="AG137" s="1">
        <f>IF(AD137&lt;=2,1,0)</f>
        <v>1</v>
      </c>
      <c r="AH137" s="1">
        <f>IF(AD137&gt;=10,1,0)</f>
        <v>0</v>
      </c>
      <c r="AI137" s="1">
        <f>SUM(AE137:AH137)</f>
        <v>1</v>
      </c>
    </row>
    <row r="138" spans="14:35" x14ac:dyDescent="0.25">
      <c r="N138" s="1" t="s">
        <v>75</v>
      </c>
      <c r="O138" s="1">
        <v>7.6</v>
      </c>
      <c r="P138" s="1">
        <v>4</v>
      </c>
      <c r="Q138" s="1">
        <v>7</v>
      </c>
      <c r="R138" s="1">
        <f>IF(AND((10&gt;Q138),(Q138&gt;=P138),(P138&gt;=2)),1,0)</f>
        <v>1</v>
      </c>
      <c r="S138" s="1">
        <f>IF(AND((Q138&lt;P138),(Q138&gt;2),(P138&lt;10)),1,0)</f>
        <v>0</v>
      </c>
      <c r="T138" s="1">
        <f>IF(Q138&lt;=2,1,0)</f>
        <v>0</v>
      </c>
      <c r="U138" s="1">
        <f>IF(Q138&gt;=10,1,0)</f>
        <v>0</v>
      </c>
      <c r="V138" s="1">
        <f>SUM(R138:U138)</f>
        <v>1</v>
      </c>
      <c r="AA138" s="1" t="s">
        <v>88</v>
      </c>
      <c r="AB138" s="1">
        <v>5.6</v>
      </c>
      <c r="AC138" s="1">
        <v>7</v>
      </c>
      <c r="AD138" s="1">
        <v>1</v>
      </c>
      <c r="AE138" s="1">
        <f>IF(AND((10&gt;AD138),(AD138&gt;=AC138),(AC138&gt;=2)),1,0)</f>
        <v>0</v>
      </c>
      <c r="AF138" s="1">
        <f>IF(AND((AD138&lt;AC138),(AD138&gt;2),(AC138&lt;10)),1,0)</f>
        <v>0</v>
      </c>
      <c r="AG138" s="1">
        <f>IF(AD138&lt;=2,1,0)</f>
        <v>1</v>
      </c>
      <c r="AH138" s="1">
        <f>IF(AD138&gt;=10,1,0)</f>
        <v>0</v>
      </c>
      <c r="AI138" s="1">
        <f>SUM(AE138:AH138)</f>
        <v>1</v>
      </c>
    </row>
    <row r="139" spans="14:35" x14ac:dyDescent="0.25">
      <c r="N139" s="1" t="s">
        <v>75</v>
      </c>
      <c r="O139" s="1">
        <v>7.6</v>
      </c>
      <c r="P139" s="1">
        <v>4</v>
      </c>
      <c r="Q139" s="1">
        <v>1</v>
      </c>
      <c r="R139" s="1">
        <f>IF(AND((10&gt;Q139),(Q139&gt;=P139),(P139&gt;=2)),1,0)</f>
        <v>0</v>
      </c>
      <c r="S139" s="1">
        <f>IF(AND((Q139&lt;P139),(Q139&gt;2),(P139&lt;10)),1,0)</f>
        <v>0</v>
      </c>
      <c r="T139" s="1">
        <f>IF(Q139&lt;=2,1,0)</f>
        <v>1</v>
      </c>
      <c r="U139" s="1">
        <f>IF(Q139&gt;=10,1,0)</f>
        <v>0</v>
      </c>
      <c r="V139" s="1">
        <f>SUM(R139:U139)</f>
        <v>1</v>
      </c>
      <c r="AA139" s="1" t="s">
        <v>88</v>
      </c>
      <c r="AB139" s="1">
        <v>5.6</v>
      </c>
      <c r="AC139" s="1">
        <v>6</v>
      </c>
      <c r="AD139" s="1">
        <v>1</v>
      </c>
      <c r="AE139" s="1">
        <f>IF(AND((10&gt;AD139),(AD139&gt;=AC139),(AC139&gt;=2)),1,0)</f>
        <v>0</v>
      </c>
      <c r="AF139" s="1">
        <f>IF(AND((AD139&lt;AC139),(AD139&gt;2),(AC139&lt;10)),1,0)</f>
        <v>0</v>
      </c>
      <c r="AG139" s="1">
        <f>IF(AD139&lt;=2,1,0)</f>
        <v>1</v>
      </c>
      <c r="AH139" s="1">
        <f>IF(AD139&gt;=10,1,0)</f>
        <v>0</v>
      </c>
      <c r="AI139" s="1">
        <f>SUM(AE139:AH139)</f>
        <v>1</v>
      </c>
    </row>
    <row r="140" spans="14:35" x14ac:dyDescent="0.25">
      <c r="N140" s="1" t="s">
        <v>83</v>
      </c>
      <c r="O140" s="1">
        <v>7.7</v>
      </c>
      <c r="P140" s="1">
        <v>8</v>
      </c>
      <c r="Q140" s="1">
        <v>1</v>
      </c>
      <c r="R140" s="1">
        <f>IF(AND((10&gt;Q140),(Q140&gt;=P140),(P140&gt;=2)),1,0)</f>
        <v>0</v>
      </c>
      <c r="S140" s="1">
        <f>IF(AND((Q140&lt;P140),(Q140&gt;2),(P140&lt;10)),1,0)</f>
        <v>0</v>
      </c>
      <c r="T140" s="1">
        <f>IF(Q140&lt;=2,1,0)</f>
        <v>1</v>
      </c>
      <c r="U140" s="1">
        <f>IF(Q140&gt;=10,1,0)</f>
        <v>0</v>
      </c>
      <c r="V140" s="1">
        <f>SUM(R140:U140)</f>
        <v>1</v>
      </c>
      <c r="AA140" s="1" t="s">
        <v>88</v>
      </c>
      <c r="AB140" s="1">
        <v>5.6</v>
      </c>
      <c r="AC140" s="1">
        <v>2</v>
      </c>
      <c r="AD140" s="1">
        <v>1</v>
      </c>
      <c r="AE140" s="1">
        <f>IF(AND((10&gt;AD140),(AD140&gt;=AC140),(AC140&gt;=2)),1,0)</f>
        <v>0</v>
      </c>
      <c r="AF140" s="1">
        <f>IF(AND((AD140&lt;AC140),(AD140&gt;2),(AC140&lt;10)),1,0)</f>
        <v>0</v>
      </c>
      <c r="AG140" s="1">
        <f>IF(AD140&lt;=2,1,0)</f>
        <v>1</v>
      </c>
      <c r="AH140" s="1">
        <f>IF(AD140&gt;=10,1,0)</f>
        <v>0</v>
      </c>
      <c r="AI140" s="1">
        <f>SUM(AE140:AH140)</f>
        <v>1</v>
      </c>
    </row>
    <row r="141" spans="14:35" x14ac:dyDescent="0.25">
      <c r="N141" s="1" t="s">
        <v>63</v>
      </c>
      <c r="O141" s="1">
        <v>7.7</v>
      </c>
      <c r="P141" s="1">
        <v>6</v>
      </c>
      <c r="Q141" s="1">
        <v>6</v>
      </c>
      <c r="R141" s="1">
        <f>IF(AND((10&gt;Q141),(Q141&gt;=P141),(P141&gt;=2)),1,0)</f>
        <v>1</v>
      </c>
      <c r="S141" s="1">
        <f>IF(AND((Q141&lt;P141),(Q141&gt;2),(P141&lt;10)),1,0)</f>
        <v>0</v>
      </c>
      <c r="T141" s="1">
        <f>IF(Q141&lt;=2,1,0)</f>
        <v>0</v>
      </c>
      <c r="U141" s="1">
        <f>IF(Q141&gt;=10,1,0)</f>
        <v>0</v>
      </c>
      <c r="V141" s="1">
        <f>SUM(R141:U141)</f>
        <v>1</v>
      </c>
      <c r="AA141" s="1" t="s">
        <v>108</v>
      </c>
      <c r="AB141" s="1">
        <v>5.4</v>
      </c>
      <c r="AC141" s="1">
        <v>7</v>
      </c>
      <c r="AD141" s="1">
        <v>2</v>
      </c>
      <c r="AE141" s="1">
        <f>IF(AND((10&gt;AD141),(AD141&gt;=AC141),(AC141&gt;=2)),1,0)</f>
        <v>0</v>
      </c>
      <c r="AF141" s="1">
        <f>IF(AND((AD141&lt;AC141),(AD141&gt;2),(AC141&lt;10)),1,0)</f>
        <v>0</v>
      </c>
      <c r="AG141" s="1">
        <f>IF(AD141&lt;=2,1,0)</f>
        <v>1</v>
      </c>
      <c r="AH141" s="1">
        <f>IF(AD141&gt;=10,1,0)</f>
        <v>0</v>
      </c>
      <c r="AI141" s="1">
        <f>SUM(AE141:AH141)</f>
        <v>1</v>
      </c>
    </row>
    <row r="142" spans="14:35" x14ac:dyDescent="0.25">
      <c r="N142" s="1" t="s">
        <v>83</v>
      </c>
      <c r="O142" s="1">
        <v>7.7</v>
      </c>
      <c r="P142" s="1">
        <v>6</v>
      </c>
      <c r="Q142" s="1">
        <v>5</v>
      </c>
      <c r="R142" s="1">
        <f>IF(AND((10&gt;Q142),(Q142&gt;=P142),(P142&gt;=2)),1,0)</f>
        <v>0</v>
      </c>
      <c r="S142" s="1">
        <f>IF(AND((Q142&lt;P142),(Q142&gt;2),(P142&lt;10)),1,0)</f>
        <v>1</v>
      </c>
      <c r="T142" s="1">
        <f>IF(Q142&lt;=2,1,0)</f>
        <v>0</v>
      </c>
      <c r="U142" s="1">
        <f>IF(Q142&gt;=10,1,0)</f>
        <v>0</v>
      </c>
      <c r="V142" s="1">
        <f>SUM(R142:U142)</f>
        <v>1</v>
      </c>
      <c r="AA142" s="1" t="s">
        <v>67</v>
      </c>
      <c r="AB142" s="1">
        <v>5.4</v>
      </c>
      <c r="AC142" s="1">
        <v>6</v>
      </c>
      <c r="AD142" s="1">
        <v>4</v>
      </c>
      <c r="AE142" s="1">
        <f>IF(AND((10&gt;AD142),(AD142&gt;=AC142),(AC142&gt;=2)),1,0)</f>
        <v>0</v>
      </c>
      <c r="AF142" s="1">
        <f>IF(AND((AD142&lt;AC142),(AD142&gt;2),(AC142&lt;10)),1,0)</f>
        <v>1</v>
      </c>
      <c r="AG142" s="1">
        <f>IF(AD142&lt;=2,1,0)</f>
        <v>0</v>
      </c>
      <c r="AH142" s="1">
        <f>IF(AD142&gt;=10,1,0)</f>
        <v>0</v>
      </c>
      <c r="AI142" s="1">
        <f>SUM(AE142:AH142)</f>
        <v>1</v>
      </c>
    </row>
    <row r="143" spans="14:35" x14ac:dyDescent="0.25">
      <c r="N143" s="1" t="s">
        <v>83</v>
      </c>
      <c r="O143" s="1">
        <v>7.7</v>
      </c>
      <c r="P143" s="1">
        <v>6</v>
      </c>
      <c r="Q143" s="1">
        <v>7</v>
      </c>
      <c r="R143" s="1">
        <f>IF(AND((10&gt;Q143),(Q143&gt;=P143),(P143&gt;=2)),1,0)</f>
        <v>1</v>
      </c>
      <c r="S143" s="1">
        <f>IF(AND((Q143&lt;P143),(Q143&gt;2),(P143&lt;10)),1,0)</f>
        <v>0</v>
      </c>
      <c r="T143" s="1">
        <f>IF(Q143&lt;=2,1,0)</f>
        <v>0</v>
      </c>
      <c r="U143" s="1">
        <f>IF(Q143&gt;=10,1,0)</f>
        <v>0</v>
      </c>
      <c r="V143" s="1">
        <f>SUM(R143:U143)</f>
        <v>1</v>
      </c>
      <c r="AA143" s="1" t="s">
        <v>67</v>
      </c>
      <c r="AB143" s="1">
        <v>5.4</v>
      </c>
      <c r="AC143" s="1">
        <v>6</v>
      </c>
      <c r="AD143" s="1">
        <v>2</v>
      </c>
      <c r="AE143" s="1">
        <f>IF(AND((10&gt;AD143),(AD143&gt;=AC143),(AC143&gt;=2)),1,0)</f>
        <v>0</v>
      </c>
      <c r="AF143" s="1">
        <f>IF(AND((AD143&lt;AC143),(AD143&gt;2),(AC143&lt;10)),1,0)</f>
        <v>0</v>
      </c>
      <c r="AG143" s="1">
        <f>IF(AD143&lt;=2,1,0)</f>
        <v>1</v>
      </c>
      <c r="AH143" s="1">
        <f>IF(AD143&gt;=10,1,0)</f>
        <v>0</v>
      </c>
      <c r="AI143" s="1">
        <f>SUM(AE143:AH143)</f>
        <v>1</v>
      </c>
    </row>
    <row r="144" spans="14:35" x14ac:dyDescent="0.25">
      <c r="N144" s="1" t="s">
        <v>63</v>
      </c>
      <c r="O144" s="1">
        <v>7.7</v>
      </c>
      <c r="P144" s="1">
        <v>6</v>
      </c>
      <c r="Q144" s="1">
        <v>4</v>
      </c>
      <c r="R144" s="1">
        <f>IF(AND((10&gt;Q144),(Q144&gt;=P144),(P144&gt;=2)),1,0)</f>
        <v>0</v>
      </c>
      <c r="S144" s="1">
        <f>IF(AND((Q144&lt;P144),(Q144&gt;2),(P144&lt;10)),1,0)</f>
        <v>1</v>
      </c>
      <c r="T144" s="1">
        <f>IF(Q144&lt;=2,1,0)</f>
        <v>0</v>
      </c>
      <c r="U144" s="1">
        <f>IF(Q144&gt;=10,1,0)</f>
        <v>0</v>
      </c>
      <c r="V144" s="1">
        <f>SUM(R144:U144)</f>
        <v>1</v>
      </c>
      <c r="AA144" s="1" t="s">
        <v>67</v>
      </c>
      <c r="AB144" s="1">
        <v>5.4</v>
      </c>
      <c r="AC144" s="1">
        <v>6</v>
      </c>
      <c r="AD144" s="1">
        <v>2</v>
      </c>
      <c r="AE144" s="1">
        <f>IF(AND((10&gt;AD144),(AD144&gt;=AC144),(AC144&gt;=2)),1,0)</f>
        <v>0</v>
      </c>
      <c r="AF144" s="1">
        <f>IF(AND((AD144&lt;AC144),(AD144&gt;2),(AC144&lt;10)),1,0)</f>
        <v>0</v>
      </c>
      <c r="AG144" s="1">
        <f>IF(AD144&lt;=2,1,0)</f>
        <v>1</v>
      </c>
      <c r="AH144" s="1">
        <f>IF(AD144&gt;=10,1,0)</f>
        <v>0</v>
      </c>
      <c r="AI144" s="1">
        <f>SUM(AE144:AH144)</f>
        <v>1</v>
      </c>
    </row>
    <row r="145" spans="14:35" x14ac:dyDescent="0.25">
      <c r="N145" s="1" t="s">
        <v>83</v>
      </c>
      <c r="O145" s="1">
        <v>7.7</v>
      </c>
      <c r="P145" s="1">
        <v>6</v>
      </c>
      <c r="Q145" s="1">
        <v>8</v>
      </c>
      <c r="R145" s="1">
        <f>IF(AND((10&gt;Q145),(Q145&gt;=P145),(P145&gt;=2)),1,0)</f>
        <v>1</v>
      </c>
      <c r="S145" s="1">
        <f>IF(AND((Q145&lt;P145),(Q145&gt;2),(P145&lt;10)),1,0)</f>
        <v>0</v>
      </c>
      <c r="T145" s="1">
        <f>IF(Q145&lt;=2,1,0)</f>
        <v>0</v>
      </c>
      <c r="U145" s="1">
        <f>IF(Q145&gt;=10,1,0)</f>
        <v>0</v>
      </c>
      <c r="V145" s="1">
        <f>SUM(R145:U145)</f>
        <v>1</v>
      </c>
      <c r="AA145" s="1" t="s">
        <v>67</v>
      </c>
      <c r="AB145" s="1">
        <v>5.4</v>
      </c>
      <c r="AC145" s="1">
        <v>6</v>
      </c>
      <c r="AD145" s="1">
        <v>1</v>
      </c>
      <c r="AE145" s="1">
        <f>IF(AND((10&gt;AD145),(AD145&gt;=AC145),(AC145&gt;=2)),1,0)</f>
        <v>0</v>
      </c>
      <c r="AF145" s="1">
        <f>IF(AND((AD145&lt;AC145),(AD145&gt;2),(AC145&lt;10)),1,0)</f>
        <v>0</v>
      </c>
      <c r="AG145" s="1">
        <f>IF(AD145&lt;=2,1,0)</f>
        <v>1</v>
      </c>
      <c r="AH145" s="1">
        <f>IF(AD145&gt;=10,1,0)</f>
        <v>0</v>
      </c>
      <c r="AI145" s="1">
        <f>SUM(AE145:AH145)</f>
        <v>1</v>
      </c>
    </row>
    <row r="146" spans="14:35" x14ac:dyDescent="0.25">
      <c r="N146" s="1" t="s">
        <v>63</v>
      </c>
      <c r="O146" s="1">
        <v>7.7</v>
      </c>
      <c r="P146" s="1">
        <v>6</v>
      </c>
      <c r="Q146" s="1">
        <v>2</v>
      </c>
      <c r="R146" s="1">
        <f>IF(AND((10&gt;Q146),(Q146&gt;=P146),(P146&gt;=2)),1,0)</f>
        <v>0</v>
      </c>
      <c r="S146" s="1">
        <f>IF(AND((Q146&lt;P146),(Q146&gt;2),(P146&lt;10)),1,0)</f>
        <v>0</v>
      </c>
      <c r="T146" s="1">
        <f>IF(Q146&lt;=2,1,0)</f>
        <v>1</v>
      </c>
      <c r="U146" s="1">
        <f>IF(Q146&gt;=10,1,0)</f>
        <v>0</v>
      </c>
      <c r="V146" s="1">
        <f>SUM(R146:U146)</f>
        <v>1</v>
      </c>
      <c r="AA146" s="1" t="s">
        <v>106</v>
      </c>
      <c r="AB146" s="1">
        <v>5.4</v>
      </c>
      <c r="AC146" s="1">
        <v>6</v>
      </c>
      <c r="AD146" s="1">
        <v>1</v>
      </c>
      <c r="AE146" s="1">
        <f>IF(AND((10&gt;AD146),(AD146&gt;=AC146),(AC146&gt;=2)),1,0)</f>
        <v>0</v>
      </c>
      <c r="AF146" s="1">
        <f>IF(AND((AD146&lt;AC146),(AD146&gt;2),(AC146&lt;10)),1,0)</f>
        <v>0</v>
      </c>
      <c r="AG146" s="1">
        <f>IF(AD146&lt;=2,1,0)</f>
        <v>1</v>
      </c>
      <c r="AH146" s="1">
        <f>IF(AD146&gt;=10,1,0)</f>
        <v>0</v>
      </c>
      <c r="AI146" s="1">
        <f>SUM(AE146:AH146)</f>
        <v>1</v>
      </c>
    </row>
    <row r="147" spans="14:35" x14ac:dyDescent="0.25">
      <c r="N147" s="1" t="s">
        <v>83</v>
      </c>
      <c r="O147" s="1">
        <v>7.7</v>
      </c>
      <c r="P147" s="1">
        <v>6</v>
      </c>
      <c r="Q147" s="1">
        <v>2</v>
      </c>
      <c r="R147" s="1">
        <f>IF(AND((10&gt;Q147),(Q147&gt;=P147),(P147&gt;=2)),1,0)</f>
        <v>0</v>
      </c>
      <c r="S147" s="1">
        <f>IF(AND((Q147&lt;P147),(Q147&gt;2),(P147&lt;10)),1,0)</f>
        <v>0</v>
      </c>
      <c r="T147" s="1">
        <f>IF(Q147&lt;=2,1,0)</f>
        <v>1</v>
      </c>
      <c r="U147" s="1">
        <f>IF(Q147&gt;=10,1,0)</f>
        <v>0</v>
      </c>
      <c r="V147" s="1">
        <f>SUM(R147:U147)</f>
        <v>1</v>
      </c>
      <c r="AA147" s="1" t="s">
        <v>106</v>
      </c>
      <c r="AB147" s="1">
        <v>5.4</v>
      </c>
      <c r="AC147" s="1">
        <v>5</v>
      </c>
      <c r="AD147" s="1">
        <v>13</v>
      </c>
      <c r="AE147" s="1">
        <f>IF(AND((10&gt;AD147),(AD147&gt;=AC147),(AC147&gt;=2)),1,0)</f>
        <v>0</v>
      </c>
      <c r="AF147" s="1">
        <f>IF(AND((AD147&lt;AC147),(AD147&gt;2),(AC147&lt;10)),1,0)</f>
        <v>0</v>
      </c>
      <c r="AG147" s="1">
        <f>IF(AD147&lt;=2,1,0)</f>
        <v>0</v>
      </c>
      <c r="AH147" s="1">
        <f>IF(AD147&gt;=10,1,0)</f>
        <v>1</v>
      </c>
      <c r="AI147" s="1">
        <f>SUM(AE147:AH147)</f>
        <v>1</v>
      </c>
    </row>
    <row r="148" spans="14:35" x14ac:dyDescent="0.25">
      <c r="N148" s="1" t="s">
        <v>83</v>
      </c>
      <c r="O148" s="1">
        <v>7.7</v>
      </c>
      <c r="P148" s="1">
        <v>6</v>
      </c>
      <c r="Q148" s="1">
        <v>2</v>
      </c>
      <c r="R148" s="1">
        <f>IF(AND((10&gt;Q148),(Q148&gt;=P148),(P148&gt;=2)),1,0)</f>
        <v>0</v>
      </c>
      <c r="S148" s="1">
        <f>IF(AND((Q148&lt;P148),(Q148&gt;2),(P148&lt;10)),1,0)</f>
        <v>0</v>
      </c>
      <c r="T148" s="1">
        <f>IF(Q148&lt;=2,1,0)</f>
        <v>1</v>
      </c>
      <c r="U148" s="1">
        <f>IF(Q148&gt;=10,1,0)</f>
        <v>0</v>
      </c>
      <c r="V148" s="1">
        <f>SUM(R148:U148)</f>
        <v>1</v>
      </c>
      <c r="AA148" s="1" t="s">
        <v>109</v>
      </c>
      <c r="AB148" s="1">
        <v>5.4</v>
      </c>
      <c r="AC148" s="1">
        <v>5</v>
      </c>
      <c r="AD148" s="1">
        <v>7</v>
      </c>
      <c r="AE148" s="1">
        <f>IF(AND((10&gt;AD148),(AD148&gt;=AC148),(AC148&gt;=2)),1,0)</f>
        <v>1</v>
      </c>
      <c r="AF148" s="1">
        <f>IF(AND((AD148&lt;AC148),(AD148&gt;2),(AC148&lt;10)),1,0)</f>
        <v>0</v>
      </c>
      <c r="AG148" s="1">
        <f>IF(AD148&lt;=2,1,0)</f>
        <v>0</v>
      </c>
      <c r="AH148" s="1">
        <f>IF(AD148&gt;=10,1,0)</f>
        <v>0</v>
      </c>
      <c r="AI148" s="1">
        <f>SUM(AE148:AH148)</f>
        <v>1</v>
      </c>
    </row>
    <row r="149" spans="14:35" x14ac:dyDescent="0.25">
      <c r="N149" s="1" t="s">
        <v>83</v>
      </c>
      <c r="O149" s="1">
        <v>7.7</v>
      </c>
      <c r="P149" s="1">
        <v>6</v>
      </c>
      <c r="Q149" s="1">
        <v>2</v>
      </c>
      <c r="R149" s="1">
        <f>IF(AND((10&gt;Q149),(Q149&gt;=P149),(P149&gt;=2)),1,0)</f>
        <v>0</v>
      </c>
      <c r="S149" s="1">
        <f>IF(AND((Q149&lt;P149),(Q149&gt;2),(P149&lt;10)),1,0)</f>
        <v>0</v>
      </c>
      <c r="T149" s="1">
        <f>IF(Q149&lt;=2,1,0)</f>
        <v>1</v>
      </c>
      <c r="U149" s="1">
        <f>IF(Q149&gt;=10,1,0)</f>
        <v>0</v>
      </c>
      <c r="V149" s="1">
        <f>SUM(R149:U149)</f>
        <v>1</v>
      </c>
      <c r="AA149" s="1" t="s">
        <v>106</v>
      </c>
      <c r="AB149" s="1">
        <v>5.4</v>
      </c>
      <c r="AC149" s="1">
        <v>5</v>
      </c>
      <c r="AD149" s="1">
        <v>2</v>
      </c>
      <c r="AE149" s="1">
        <f>IF(AND((10&gt;AD149),(AD149&gt;=AC149),(AC149&gt;=2)),1,0)</f>
        <v>0</v>
      </c>
      <c r="AF149" s="1">
        <f>IF(AND((AD149&lt;AC149),(AD149&gt;2),(AC149&lt;10)),1,0)</f>
        <v>0</v>
      </c>
      <c r="AG149" s="1">
        <f>IF(AD149&lt;=2,1,0)</f>
        <v>1</v>
      </c>
      <c r="AH149" s="1">
        <f>IF(AD149&gt;=10,1,0)</f>
        <v>0</v>
      </c>
      <c r="AI149" s="1">
        <f>SUM(AE149:AH149)</f>
        <v>1</v>
      </c>
    </row>
    <row r="150" spans="14:35" x14ac:dyDescent="0.25">
      <c r="N150" s="1" t="s">
        <v>83</v>
      </c>
      <c r="O150" s="1">
        <v>7.7</v>
      </c>
      <c r="P150" s="1">
        <v>6</v>
      </c>
      <c r="Q150" s="1">
        <v>2</v>
      </c>
      <c r="R150" s="1">
        <f>IF(AND((10&gt;Q150),(Q150&gt;=P150),(P150&gt;=2)),1,0)</f>
        <v>0</v>
      </c>
      <c r="S150" s="1">
        <f>IF(AND((Q150&lt;P150),(Q150&gt;2),(P150&lt;10)),1,0)</f>
        <v>0</v>
      </c>
      <c r="T150" s="1">
        <f>IF(Q150&lt;=2,1,0)</f>
        <v>1</v>
      </c>
      <c r="U150" s="1">
        <f>IF(Q150&gt;=10,1,0)</f>
        <v>0</v>
      </c>
      <c r="V150" s="1">
        <f>SUM(R150:U150)</f>
        <v>1</v>
      </c>
      <c r="AA150" s="1" t="s">
        <v>67</v>
      </c>
      <c r="AB150" s="1">
        <v>5.4</v>
      </c>
      <c r="AC150" s="1">
        <v>5</v>
      </c>
      <c r="AD150" s="1">
        <v>2</v>
      </c>
      <c r="AE150" s="1">
        <f>IF(AND((10&gt;AD150),(AD150&gt;=AC150),(AC150&gt;=2)),1,0)</f>
        <v>0</v>
      </c>
      <c r="AF150" s="1">
        <f>IF(AND((AD150&lt;AC150),(AD150&gt;2),(AC150&lt;10)),1,0)</f>
        <v>0</v>
      </c>
      <c r="AG150" s="1">
        <f>IF(AD150&lt;=2,1,0)</f>
        <v>1</v>
      </c>
      <c r="AH150" s="1">
        <f>IF(AD150&gt;=10,1,0)</f>
        <v>0</v>
      </c>
      <c r="AI150" s="1">
        <f>SUM(AE150:AH150)</f>
        <v>1</v>
      </c>
    </row>
    <row r="151" spans="14:35" x14ac:dyDescent="0.25">
      <c r="N151" s="1" t="s">
        <v>83</v>
      </c>
      <c r="O151" s="1">
        <v>7.7</v>
      </c>
      <c r="P151" s="1">
        <v>6</v>
      </c>
      <c r="Q151" s="1">
        <v>2</v>
      </c>
      <c r="R151" s="1">
        <f>IF(AND((10&gt;Q151),(Q151&gt;=P151),(P151&gt;=2)),1,0)</f>
        <v>0</v>
      </c>
      <c r="S151" s="1">
        <f>IF(AND((Q151&lt;P151),(Q151&gt;2),(P151&lt;10)),1,0)</f>
        <v>0</v>
      </c>
      <c r="T151" s="1">
        <f>IF(Q151&lt;=2,1,0)</f>
        <v>1</v>
      </c>
      <c r="U151" s="1">
        <f>IF(Q151&gt;=10,1,0)</f>
        <v>0</v>
      </c>
      <c r="V151" s="1">
        <f>SUM(R151:U151)</f>
        <v>1</v>
      </c>
      <c r="AA151" s="1" t="s">
        <v>106</v>
      </c>
      <c r="AB151" s="1">
        <v>5.4</v>
      </c>
      <c r="AC151" s="1">
        <v>5</v>
      </c>
      <c r="AD151" s="1">
        <v>2</v>
      </c>
      <c r="AE151" s="1">
        <f>IF(AND((10&gt;AD151),(AD151&gt;=AC151),(AC151&gt;=2)),1,0)</f>
        <v>0</v>
      </c>
      <c r="AF151" s="1">
        <f>IF(AND((AD151&lt;AC151),(AD151&gt;2),(AC151&lt;10)),1,0)</f>
        <v>0</v>
      </c>
      <c r="AG151" s="1">
        <f>IF(AD151&lt;=2,1,0)</f>
        <v>1</v>
      </c>
      <c r="AH151" s="1">
        <f>IF(AD151&gt;=10,1,0)</f>
        <v>0</v>
      </c>
      <c r="AI151" s="1">
        <f>SUM(AE151:AH151)</f>
        <v>1</v>
      </c>
    </row>
    <row r="152" spans="14:35" x14ac:dyDescent="0.25">
      <c r="N152" s="1" t="s">
        <v>63</v>
      </c>
      <c r="O152" s="1">
        <v>7.7</v>
      </c>
      <c r="P152" s="1">
        <v>5</v>
      </c>
      <c r="Q152" s="1">
        <v>9</v>
      </c>
      <c r="R152" s="1">
        <f>IF(AND((10&gt;Q152),(Q152&gt;=P152),(P152&gt;=2)),1,0)</f>
        <v>1</v>
      </c>
      <c r="S152" s="1">
        <f>IF(AND((Q152&lt;P152),(Q152&gt;2),(P152&lt;10)),1,0)</f>
        <v>0</v>
      </c>
      <c r="T152" s="1">
        <f>IF(Q152&lt;=2,1,0)</f>
        <v>0</v>
      </c>
      <c r="U152" s="1">
        <f>IF(Q152&gt;=10,1,0)</f>
        <v>0</v>
      </c>
      <c r="V152" s="1">
        <f>SUM(R152:U152)</f>
        <v>1</v>
      </c>
      <c r="AA152" s="1" t="s">
        <v>109</v>
      </c>
      <c r="AB152" s="1">
        <v>5.4</v>
      </c>
      <c r="AC152" s="1">
        <v>5</v>
      </c>
      <c r="AD152" s="1">
        <v>1</v>
      </c>
      <c r="AE152" s="1">
        <f>IF(AND((10&gt;AD152),(AD152&gt;=AC152),(AC152&gt;=2)),1,0)</f>
        <v>0</v>
      </c>
      <c r="AF152" s="1">
        <f>IF(AND((AD152&lt;AC152),(AD152&gt;2),(AC152&lt;10)),1,0)</f>
        <v>0</v>
      </c>
      <c r="AG152" s="1">
        <f>IF(AD152&lt;=2,1,0)</f>
        <v>1</v>
      </c>
      <c r="AH152" s="1">
        <f>IF(AD152&gt;=10,1,0)</f>
        <v>0</v>
      </c>
      <c r="AI152" s="1">
        <f>SUM(AE152:AH152)</f>
        <v>1</v>
      </c>
    </row>
    <row r="153" spans="14:35" x14ac:dyDescent="0.25">
      <c r="N153" s="1" t="s">
        <v>63</v>
      </c>
      <c r="O153" s="1">
        <v>7.7</v>
      </c>
      <c r="P153" s="1">
        <v>5</v>
      </c>
      <c r="Q153" s="1">
        <v>2</v>
      </c>
      <c r="R153" s="1">
        <f>IF(AND((10&gt;Q153),(Q153&gt;=P153),(P153&gt;=2)),1,0)</f>
        <v>0</v>
      </c>
      <c r="S153" s="1">
        <f>IF(AND((Q153&lt;P153),(Q153&gt;2),(P153&lt;10)),1,0)</f>
        <v>0</v>
      </c>
      <c r="T153" s="1">
        <f>IF(Q153&lt;=2,1,0)</f>
        <v>1</v>
      </c>
      <c r="U153" s="1">
        <f>IF(Q153&gt;=10,1,0)</f>
        <v>0</v>
      </c>
      <c r="V153" s="1">
        <f>SUM(R153:U153)</f>
        <v>1</v>
      </c>
      <c r="AA153" s="1" t="s">
        <v>67</v>
      </c>
      <c r="AB153" s="1">
        <v>5.4</v>
      </c>
      <c r="AC153" s="1">
        <v>5</v>
      </c>
      <c r="AD153" s="1">
        <v>2</v>
      </c>
      <c r="AE153" s="1">
        <f>IF(AND((10&gt;AD153),(AD153&gt;=AC153),(AC153&gt;=2)),1,0)</f>
        <v>0</v>
      </c>
      <c r="AF153" s="1">
        <f>IF(AND((AD153&lt;AC153),(AD153&gt;2),(AC153&lt;10)),1,0)</f>
        <v>0</v>
      </c>
      <c r="AG153" s="1">
        <f>IF(AD153&lt;=2,1,0)</f>
        <v>1</v>
      </c>
      <c r="AH153" s="1">
        <f>IF(AD153&gt;=10,1,0)</f>
        <v>0</v>
      </c>
      <c r="AI153" s="1">
        <f>SUM(AE153:AH153)</f>
        <v>1</v>
      </c>
    </row>
    <row r="154" spans="14:35" x14ac:dyDescent="0.25">
      <c r="N154" s="1" t="s">
        <v>63</v>
      </c>
      <c r="O154" s="1">
        <v>7.7</v>
      </c>
      <c r="P154" s="1">
        <v>5</v>
      </c>
      <c r="Q154" s="1">
        <v>2</v>
      </c>
      <c r="R154" s="1">
        <f>IF(AND((10&gt;Q154),(Q154&gt;=P154),(P154&gt;=2)),1,0)</f>
        <v>0</v>
      </c>
      <c r="S154" s="1">
        <f>IF(AND((Q154&lt;P154),(Q154&gt;2),(P154&lt;10)),1,0)</f>
        <v>0</v>
      </c>
      <c r="T154" s="1">
        <f>IF(Q154&lt;=2,1,0)</f>
        <v>1</v>
      </c>
      <c r="U154" s="1">
        <f>IF(Q154&gt;=10,1,0)</f>
        <v>0</v>
      </c>
      <c r="V154" s="1">
        <f>SUM(R154:U154)</f>
        <v>1</v>
      </c>
      <c r="AA154" s="1" t="s">
        <v>109</v>
      </c>
      <c r="AB154" s="1">
        <v>5.4</v>
      </c>
      <c r="AC154" s="1">
        <v>5</v>
      </c>
      <c r="AD154" s="1">
        <v>0</v>
      </c>
      <c r="AE154" s="1">
        <f>IF(AND((10&gt;AD154),(AD154&gt;=AC154),(AC154&gt;=2)),1,0)</f>
        <v>0</v>
      </c>
      <c r="AF154" s="1">
        <f>IF(AND((AD154&lt;AC154),(AD154&gt;2),(AC154&lt;10)),1,0)</f>
        <v>0</v>
      </c>
      <c r="AG154" s="1">
        <f>IF(AD154&lt;=2,1,0)</f>
        <v>1</v>
      </c>
      <c r="AH154" s="1">
        <f>IF(AD154&gt;=10,1,0)</f>
        <v>0</v>
      </c>
      <c r="AI154" s="1">
        <f>SUM(AE154:AH154)</f>
        <v>1</v>
      </c>
    </row>
    <row r="155" spans="14:35" x14ac:dyDescent="0.25">
      <c r="N155" s="1" t="s">
        <v>83</v>
      </c>
      <c r="O155" s="1">
        <v>7.7</v>
      </c>
      <c r="P155" s="1">
        <v>5</v>
      </c>
      <c r="Q155" s="1">
        <v>2</v>
      </c>
      <c r="R155" s="1">
        <f>IF(AND((10&gt;Q155),(Q155&gt;=P155),(P155&gt;=2)),1,0)</f>
        <v>0</v>
      </c>
      <c r="S155" s="1">
        <f>IF(AND((Q155&lt;P155),(Q155&gt;2),(P155&lt;10)),1,0)</f>
        <v>0</v>
      </c>
      <c r="T155" s="1">
        <f>IF(Q155&lt;=2,1,0)</f>
        <v>1</v>
      </c>
      <c r="U155" s="1">
        <f>IF(Q155&gt;=10,1,0)</f>
        <v>0</v>
      </c>
      <c r="V155" s="1">
        <f>SUM(R155:U155)</f>
        <v>1</v>
      </c>
      <c r="AA155" s="1" t="s">
        <v>67</v>
      </c>
      <c r="AB155" s="1">
        <v>5.4</v>
      </c>
      <c r="AC155" s="1">
        <v>5</v>
      </c>
      <c r="AD155" s="1">
        <v>1</v>
      </c>
      <c r="AE155" s="1">
        <f>IF(AND((10&gt;AD155),(AD155&gt;=AC155),(AC155&gt;=2)),1,0)</f>
        <v>0</v>
      </c>
      <c r="AF155" s="1">
        <f>IF(AND((AD155&lt;AC155),(AD155&gt;2),(AC155&lt;10)),1,0)</f>
        <v>0</v>
      </c>
      <c r="AG155" s="1">
        <f>IF(AD155&lt;=2,1,0)</f>
        <v>1</v>
      </c>
      <c r="AH155" s="1">
        <f>IF(AD155&gt;=10,1,0)</f>
        <v>0</v>
      </c>
      <c r="AI155" s="1">
        <f>SUM(AE155:AH155)</f>
        <v>1</v>
      </c>
    </row>
    <row r="156" spans="14:35" x14ac:dyDescent="0.25">
      <c r="N156" s="1" t="s">
        <v>63</v>
      </c>
      <c r="O156" s="1">
        <v>7.7</v>
      </c>
      <c r="P156" s="1">
        <v>5</v>
      </c>
      <c r="Q156" s="1">
        <v>1</v>
      </c>
      <c r="R156" s="1">
        <f>IF(AND((10&gt;Q156),(Q156&gt;=P156),(P156&gt;=2)),1,0)</f>
        <v>0</v>
      </c>
      <c r="S156" s="1">
        <f>IF(AND((Q156&lt;P156),(Q156&gt;2),(P156&lt;10)),1,0)</f>
        <v>0</v>
      </c>
      <c r="T156" s="1">
        <f>IF(Q156&lt;=2,1,0)</f>
        <v>1</v>
      </c>
      <c r="U156" s="1">
        <f>IF(Q156&gt;=10,1,0)</f>
        <v>0</v>
      </c>
      <c r="V156" s="1">
        <f>SUM(R156:U156)</f>
        <v>1</v>
      </c>
      <c r="AA156" s="1" t="s">
        <v>106</v>
      </c>
      <c r="AB156" s="1">
        <v>5.4</v>
      </c>
      <c r="AC156" s="1">
        <v>5</v>
      </c>
      <c r="AD156" s="1">
        <v>2</v>
      </c>
      <c r="AE156" s="1">
        <f>IF(AND((10&gt;AD156),(AD156&gt;=AC156),(AC156&gt;=2)),1,0)</f>
        <v>0</v>
      </c>
      <c r="AF156" s="1">
        <f>IF(AND((AD156&lt;AC156),(AD156&gt;2),(AC156&lt;10)),1,0)</f>
        <v>0</v>
      </c>
      <c r="AG156" s="1">
        <f>IF(AD156&lt;=2,1,0)</f>
        <v>1</v>
      </c>
      <c r="AH156" s="1">
        <f>IF(AD156&gt;=10,1,0)</f>
        <v>0</v>
      </c>
      <c r="AI156" s="1">
        <f>SUM(AE156:AH156)</f>
        <v>1</v>
      </c>
    </row>
    <row r="157" spans="14:35" x14ac:dyDescent="0.25">
      <c r="N157" s="1" t="s">
        <v>63</v>
      </c>
      <c r="O157" s="1">
        <v>7.7</v>
      </c>
      <c r="P157" s="1">
        <v>5</v>
      </c>
      <c r="Q157" s="1">
        <v>2</v>
      </c>
      <c r="R157" s="1">
        <f>IF(AND((10&gt;Q157),(Q157&gt;=P157),(P157&gt;=2)),1,0)</f>
        <v>0</v>
      </c>
      <c r="S157" s="1">
        <f>IF(AND((Q157&lt;P157),(Q157&gt;2),(P157&lt;10)),1,0)</f>
        <v>0</v>
      </c>
      <c r="T157" s="1">
        <f>IF(Q157&lt;=2,1,0)</f>
        <v>1</v>
      </c>
      <c r="U157" s="1">
        <f>IF(Q157&gt;=10,1,0)</f>
        <v>0</v>
      </c>
      <c r="V157" s="1">
        <f>SUM(R157:U157)</f>
        <v>1</v>
      </c>
      <c r="AA157" s="1" t="s">
        <v>67</v>
      </c>
      <c r="AB157" s="1">
        <v>5.4</v>
      </c>
      <c r="AC157" s="1">
        <v>5</v>
      </c>
      <c r="AD157" s="1">
        <v>2</v>
      </c>
      <c r="AE157" s="1">
        <f>IF(AND((10&gt;AD157),(AD157&gt;=AC157),(AC157&gt;=2)),1,0)</f>
        <v>0</v>
      </c>
      <c r="AF157" s="1">
        <f>IF(AND((AD157&lt;AC157),(AD157&gt;2),(AC157&lt;10)),1,0)</f>
        <v>0</v>
      </c>
      <c r="AG157" s="1">
        <f>IF(AD157&lt;=2,1,0)</f>
        <v>1</v>
      </c>
      <c r="AH157" s="1">
        <f>IF(AD157&gt;=10,1,0)</f>
        <v>0</v>
      </c>
      <c r="AI157" s="1">
        <f>SUM(AE157:AH157)</f>
        <v>1</v>
      </c>
    </row>
    <row r="158" spans="14:35" x14ac:dyDescent="0.25">
      <c r="N158" s="1" t="s">
        <v>63</v>
      </c>
      <c r="O158" s="1">
        <v>7.7</v>
      </c>
      <c r="P158" s="1">
        <v>5</v>
      </c>
      <c r="Q158" s="1">
        <v>1</v>
      </c>
      <c r="R158" s="1">
        <f>IF(AND((10&gt;Q158),(Q158&gt;=P158),(P158&gt;=2)),1,0)</f>
        <v>0</v>
      </c>
      <c r="S158" s="1">
        <f>IF(AND((Q158&lt;P158),(Q158&gt;2),(P158&lt;10)),1,0)</f>
        <v>0</v>
      </c>
      <c r="T158" s="1">
        <f>IF(Q158&lt;=2,1,0)</f>
        <v>1</v>
      </c>
      <c r="U158" s="1">
        <f>IF(Q158&gt;=10,1,0)</f>
        <v>0</v>
      </c>
      <c r="V158" s="1">
        <f>SUM(R158:U158)</f>
        <v>1</v>
      </c>
      <c r="AA158" s="1" t="s">
        <v>106</v>
      </c>
      <c r="AB158" s="1">
        <v>5.4</v>
      </c>
      <c r="AC158" s="1">
        <v>5</v>
      </c>
      <c r="AD158" s="1">
        <v>2</v>
      </c>
      <c r="AE158" s="1">
        <f>IF(AND((10&gt;AD158),(AD158&gt;=AC158),(AC158&gt;=2)),1,0)</f>
        <v>0</v>
      </c>
      <c r="AF158" s="1">
        <f>IF(AND((AD158&lt;AC158),(AD158&gt;2),(AC158&lt;10)),1,0)</f>
        <v>0</v>
      </c>
      <c r="AG158" s="1">
        <f>IF(AD158&lt;=2,1,0)</f>
        <v>1</v>
      </c>
      <c r="AH158" s="1">
        <f>IF(AD158&gt;=10,1,0)</f>
        <v>0</v>
      </c>
      <c r="AI158" s="1">
        <f>SUM(AE158:AH158)</f>
        <v>1</v>
      </c>
    </row>
    <row r="159" spans="14:35" x14ac:dyDescent="0.25">
      <c r="N159" s="1" t="s">
        <v>98</v>
      </c>
      <c r="O159" s="1">
        <v>7.7</v>
      </c>
      <c r="P159" s="1">
        <v>4</v>
      </c>
      <c r="Q159" s="1">
        <v>5</v>
      </c>
      <c r="R159" s="1">
        <f>IF(AND((10&gt;Q159),(Q159&gt;=P159),(P159&gt;=2)),1,0)</f>
        <v>1</v>
      </c>
      <c r="S159" s="1">
        <f>IF(AND((Q159&lt;P159),(Q159&gt;2),(P159&lt;10)),1,0)</f>
        <v>0</v>
      </c>
      <c r="T159" s="1">
        <f>IF(Q159&lt;=2,1,0)</f>
        <v>0</v>
      </c>
      <c r="U159" s="1">
        <f>IF(Q159&gt;=10,1,0)</f>
        <v>0</v>
      </c>
      <c r="V159" s="1">
        <f>SUM(R159:U159)</f>
        <v>1</v>
      </c>
      <c r="AA159" s="1" t="s">
        <v>109</v>
      </c>
      <c r="AB159" s="1">
        <v>5.4</v>
      </c>
      <c r="AC159" s="1">
        <v>5</v>
      </c>
      <c r="AD159" s="1">
        <v>2</v>
      </c>
      <c r="AE159" s="1">
        <f>IF(AND((10&gt;AD159),(AD159&gt;=AC159),(AC159&gt;=2)),1,0)</f>
        <v>0</v>
      </c>
      <c r="AF159" s="1">
        <f>IF(AND((AD159&lt;AC159),(AD159&gt;2),(AC159&lt;10)),1,0)</f>
        <v>0</v>
      </c>
      <c r="AG159" s="1">
        <f>IF(AD159&lt;=2,1,0)</f>
        <v>1</v>
      </c>
      <c r="AH159" s="1">
        <f>IF(AD159&gt;=10,1,0)</f>
        <v>0</v>
      </c>
      <c r="AI159" s="1">
        <f>SUM(AE159:AH159)</f>
        <v>1</v>
      </c>
    </row>
    <row r="160" spans="14:35" x14ac:dyDescent="0.25">
      <c r="N160" s="1" t="s">
        <v>63</v>
      </c>
      <c r="O160" s="1">
        <v>7.7</v>
      </c>
      <c r="P160" s="1">
        <v>4</v>
      </c>
      <c r="Q160" s="1">
        <v>7</v>
      </c>
      <c r="R160" s="1">
        <f>IF(AND((10&gt;Q160),(Q160&gt;=P160),(P160&gt;=2)),1,0)</f>
        <v>1</v>
      </c>
      <c r="S160" s="1">
        <f>IF(AND((Q160&lt;P160),(Q160&gt;2),(P160&lt;10)),1,0)</f>
        <v>0</v>
      </c>
      <c r="T160" s="1">
        <f>IF(Q160&lt;=2,1,0)</f>
        <v>0</v>
      </c>
      <c r="U160" s="1">
        <f>IF(Q160&gt;=10,1,0)</f>
        <v>0</v>
      </c>
      <c r="V160" s="1">
        <f>SUM(R160:U160)</f>
        <v>1</v>
      </c>
      <c r="AA160" s="1" t="s">
        <v>109</v>
      </c>
      <c r="AB160" s="1">
        <v>5.4</v>
      </c>
      <c r="AC160" s="1">
        <v>5</v>
      </c>
      <c r="AD160" s="1">
        <v>2</v>
      </c>
      <c r="AE160" s="1">
        <f>IF(AND((10&gt;AD160),(AD160&gt;=AC160),(AC160&gt;=2)),1,0)</f>
        <v>0</v>
      </c>
      <c r="AF160" s="1">
        <f>IF(AND((AD160&lt;AC160),(AD160&gt;2),(AC160&lt;10)),1,0)</f>
        <v>0</v>
      </c>
      <c r="AG160" s="1">
        <f>IF(AD160&lt;=2,1,0)</f>
        <v>1</v>
      </c>
      <c r="AH160" s="1">
        <f>IF(AD160&gt;=10,1,0)</f>
        <v>0</v>
      </c>
      <c r="AI160" s="1">
        <f>SUM(AE160:AH160)</f>
        <v>1</v>
      </c>
    </row>
    <row r="161" spans="14:35" x14ac:dyDescent="0.25">
      <c r="N161" s="1" t="s">
        <v>63</v>
      </c>
      <c r="O161" s="1">
        <v>7.7</v>
      </c>
      <c r="P161" s="1">
        <v>4</v>
      </c>
      <c r="Q161" s="1">
        <v>8</v>
      </c>
      <c r="R161" s="1">
        <f>IF(AND((10&gt;Q161),(Q161&gt;=P161),(P161&gt;=2)),1,0)</f>
        <v>1</v>
      </c>
      <c r="S161" s="1">
        <f>IF(AND((Q161&lt;P161),(Q161&gt;2),(P161&lt;10)),1,0)</f>
        <v>0</v>
      </c>
      <c r="T161" s="1">
        <f>IF(Q161&lt;=2,1,0)</f>
        <v>0</v>
      </c>
      <c r="U161" s="1">
        <f>IF(Q161&gt;=10,1,0)</f>
        <v>0</v>
      </c>
      <c r="V161" s="1">
        <f>SUM(R161:U161)</f>
        <v>1</v>
      </c>
      <c r="AA161" s="1" t="s">
        <v>106</v>
      </c>
      <c r="AB161" s="1">
        <v>5.4</v>
      </c>
      <c r="AC161" s="1">
        <v>5</v>
      </c>
      <c r="AD161" s="1">
        <v>2</v>
      </c>
      <c r="AE161" s="1">
        <f>IF(AND((10&gt;AD161),(AD161&gt;=AC161),(AC161&gt;=2)),1,0)</f>
        <v>0</v>
      </c>
      <c r="AF161" s="1">
        <f>IF(AND((AD161&lt;AC161),(AD161&gt;2),(AC161&lt;10)),1,0)</f>
        <v>0</v>
      </c>
      <c r="AG161" s="1">
        <f>IF(AD161&lt;=2,1,0)</f>
        <v>1</v>
      </c>
      <c r="AH161" s="1">
        <f>IF(AD161&gt;=10,1,0)</f>
        <v>0</v>
      </c>
      <c r="AI161" s="1">
        <f>SUM(AE161:AH161)</f>
        <v>1</v>
      </c>
    </row>
    <row r="162" spans="14:35" x14ac:dyDescent="0.25">
      <c r="N162" s="1" t="s">
        <v>63</v>
      </c>
      <c r="O162" s="1">
        <v>7.7</v>
      </c>
      <c r="P162" s="1">
        <v>4</v>
      </c>
      <c r="Q162" s="1">
        <v>12</v>
      </c>
      <c r="R162" s="1">
        <f>IF(AND((10&gt;Q162),(Q162&gt;=P162),(P162&gt;=2)),1,0)</f>
        <v>0</v>
      </c>
      <c r="S162" s="1">
        <f>IF(AND((Q162&lt;P162),(Q162&gt;2),(P162&lt;10)),1,0)</f>
        <v>0</v>
      </c>
      <c r="T162" s="1">
        <f>IF(Q162&lt;=2,1,0)</f>
        <v>0</v>
      </c>
      <c r="U162" s="1">
        <f>IF(Q162&gt;=10,1,0)</f>
        <v>1</v>
      </c>
      <c r="V162" s="1">
        <f>SUM(R162:U162)</f>
        <v>1</v>
      </c>
      <c r="AA162" s="1" t="s">
        <v>115</v>
      </c>
      <c r="AB162" s="1">
        <v>5.4</v>
      </c>
      <c r="AC162" s="1">
        <v>5</v>
      </c>
      <c r="AD162" s="1">
        <v>1</v>
      </c>
      <c r="AE162" s="1">
        <f>IF(AND((10&gt;AD162),(AD162&gt;=AC162),(AC162&gt;=2)),1,0)</f>
        <v>0</v>
      </c>
      <c r="AF162" s="1">
        <f>IF(AND((AD162&lt;AC162),(AD162&gt;2),(AC162&lt;10)),1,0)</f>
        <v>0</v>
      </c>
      <c r="AG162" s="1">
        <f>IF(AD162&lt;=2,1,0)</f>
        <v>1</v>
      </c>
      <c r="AH162" s="1">
        <f>IF(AD162&gt;=10,1,0)</f>
        <v>0</v>
      </c>
      <c r="AI162" s="1">
        <f>SUM(AE162:AH162)</f>
        <v>1</v>
      </c>
    </row>
    <row r="163" spans="14:35" x14ac:dyDescent="0.25">
      <c r="N163" s="1" t="s">
        <v>98</v>
      </c>
      <c r="O163" s="1">
        <v>7.7</v>
      </c>
      <c r="P163" s="1">
        <v>4</v>
      </c>
      <c r="Q163" s="1">
        <v>2</v>
      </c>
      <c r="R163" s="1">
        <f>IF(AND((10&gt;Q163),(Q163&gt;=P163),(P163&gt;=2)),1,0)</f>
        <v>0</v>
      </c>
      <c r="S163" s="1">
        <f>IF(AND((Q163&lt;P163),(Q163&gt;2),(P163&lt;10)),1,0)</f>
        <v>0</v>
      </c>
      <c r="T163" s="1">
        <f>IF(Q163&lt;=2,1,0)</f>
        <v>1</v>
      </c>
      <c r="U163" s="1">
        <f>IF(Q163&gt;=10,1,0)</f>
        <v>0</v>
      </c>
      <c r="V163" s="1">
        <f>SUM(R163:U163)</f>
        <v>1</v>
      </c>
      <c r="AA163" s="1" t="s">
        <v>67</v>
      </c>
      <c r="AB163" s="1">
        <v>5.4</v>
      </c>
      <c r="AC163" s="1">
        <v>5</v>
      </c>
      <c r="AD163" s="1">
        <v>2</v>
      </c>
      <c r="AE163" s="1">
        <f>IF(AND((10&gt;AD163),(AD163&gt;=AC163),(AC163&gt;=2)),1,0)</f>
        <v>0</v>
      </c>
      <c r="AF163" s="1">
        <f>IF(AND((AD163&lt;AC163),(AD163&gt;2),(AC163&lt;10)),1,0)</f>
        <v>0</v>
      </c>
      <c r="AG163" s="1">
        <f>IF(AD163&lt;=2,1,0)</f>
        <v>1</v>
      </c>
      <c r="AH163" s="1">
        <f>IF(AD163&gt;=10,1,0)</f>
        <v>0</v>
      </c>
      <c r="AI163" s="1">
        <f>SUM(AE163:AH163)</f>
        <v>1</v>
      </c>
    </row>
    <row r="164" spans="14:35" x14ac:dyDescent="0.25">
      <c r="N164" s="1" t="s">
        <v>63</v>
      </c>
      <c r="O164" s="1">
        <v>7.7</v>
      </c>
      <c r="P164" s="1">
        <v>4</v>
      </c>
      <c r="Q164" s="1">
        <v>2</v>
      </c>
      <c r="R164" s="1">
        <f>IF(AND((10&gt;Q164),(Q164&gt;=P164),(P164&gt;=2)),1,0)</f>
        <v>0</v>
      </c>
      <c r="S164" s="1">
        <f>IF(AND((Q164&lt;P164),(Q164&gt;2),(P164&lt;10)),1,0)</f>
        <v>0</v>
      </c>
      <c r="T164" s="1">
        <f>IF(Q164&lt;=2,1,0)</f>
        <v>1</v>
      </c>
      <c r="U164" s="1">
        <f>IF(Q164&gt;=10,1,0)</f>
        <v>0</v>
      </c>
      <c r="V164" s="1">
        <f>SUM(R164:U164)</f>
        <v>1</v>
      </c>
      <c r="AA164" s="1" t="s">
        <v>106</v>
      </c>
      <c r="AB164" s="1">
        <v>5.4</v>
      </c>
      <c r="AC164" s="1">
        <v>5</v>
      </c>
      <c r="AD164" s="1">
        <v>1</v>
      </c>
      <c r="AE164" s="1">
        <f>IF(AND((10&gt;AD164),(AD164&gt;=AC164),(AC164&gt;=2)),1,0)</f>
        <v>0</v>
      </c>
      <c r="AF164" s="1">
        <f>IF(AND((AD164&lt;AC164),(AD164&gt;2),(AC164&lt;10)),1,0)</f>
        <v>0</v>
      </c>
      <c r="AG164" s="1">
        <f>IF(AD164&lt;=2,1,0)</f>
        <v>1</v>
      </c>
      <c r="AH164" s="1">
        <f>IF(AD164&gt;=10,1,0)</f>
        <v>0</v>
      </c>
      <c r="AI164" s="1">
        <f>SUM(AE164:AH164)</f>
        <v>1</v>
      </c>
    </row>
    <row r="165" spans="14:35" x14ac:dyDescent="0.25">
      <c r="N165" s="1" t="s">
        <v>63</v>
      </c>
      <c r="O165" s="1">
        <v>7.7</v>
      </c>
      <c r="P165" s="1">
        <v>4</v>
      </c>
      <c r="Q165" s="1">
        <v>2</v>
      </c>
      <c r="R165" s="1">
        <f>IF(AND((10&gt;Q165),(Q165&gt;=P165),(P165&gt;=2)),1,0)</f>
        <v>0</v>
      </c>
      <c r="S165" s="1">
        <f>IF(AND((Q165&lt;P165),(Q165&gt;2),(P165&lt;10)),1,0)</f>
        <v>0</v>
      </c>
      <c r="T165" s="1">
        <f>IF(Q165&lt;=2,1,0)</f>
        <v>1</v>
      </c>
      <c r="U165" s="1">
        <f>IF(Q165&gt;=10,1,0)</f>
        <v>0</v>
      </c>
      <c r="V165" s="1">
        <f>SUM(R165:U165)</f>
        <v>1</v>
      </c>
      <c r="AA165" s="1" t="s">
        <v>67</v>
      </c>
      <c r="AB165" s="1">
        <v>5.4</v>
      </c>
      <c r="AC165" s="1">
        <v>5</v>
      </c>
      <c r="AD165" s="1">
        <v>2</v>
      </c>
      <c r="AE165" s="1">
        <f>IF(AND((10&gt;AD165),(AD165&gt;=AC165),(AC165&gt;=2)),1,0)</f>
        <v>0</v>
      </c>
      <c r="AF165" s="1">
        <f>IF(AND((AD165&lt;AC165),(AD165&gt;2),(AC165&lt;10)),1,0)</f>
        <v>0</v>
      </c>
      <c r="AG165" s="1">
        <f>IF(AD165&lt;=2,1,0)</f>
        <v>1</v>
      </c>
      <c r="AH165" s="1">
        <f>IF(AD165&gt;=10,1,0)</f>
        <v>0</v>
      </c>
      <c r="AI165" s="1">
        <f>SUM(AE165:AH165)</f>
        <v>1</v>
      </c>
    </row>
    <row r="166" spans="14:35" x14ac:dyDescent="0.25">
      <c r="N166" s="1" t="s">
        <v>63</v>
      </c>
      <c r="O166" s="1">
        <v>7.7</v>
      </c>
      <c r="P166" s="1">
        <v>4</v>
      </c>
      <c r="Q166" s="1">
        <v>2</v>
      </c>
      <c r="R166" s="1">
        <f>IF(AND((10&gt;Q166),(Q166&gt;=P166),(P166&gt;=2)),1,0)</f>
        <v>0</v>
      </c>
      <c r="S166" s="1">
        <f>IF(AND((Q166&lt;P166),(Q166&gt;2),(P166&lt;10)),1,0)</f>
        <v>0</v>
      </c>
      <c r="T166" s="1">
        <f>IF(Q166&lt;=2,1,0)</f>
        <v>1</v>
      </c>
      <c r="U166" s="1">
        <f>IF(Q166&gt;=10,1,0)</f>
        <v>0</v>
      </c>
      <c r="V166" s="1">
        <f>SUM(R166:U166)</f>
        <v>1</v>
      </c>
      <c r="AA166" s="1" t="s">
        <v>109</v>
      </c>
      <c r="AB166" s="1">
        <v>5.4</v>
      </c>
      <c r="AC166" s="1">
        <v>5</v>
      </c>
      <c r="AD166" s="1">
        <v>1</v>
      </c>
      <c r="AE166" s="1">
        <f>IF(AND((10&gt;AD166),(AD166&gt;=AC166),(AC166&gt;=2)),1,0)</f>
        <v>0</v>
      </c>
      <c r="AF166" s="1">
        <f>IF(AND((AD166&lt;AC166),(AD166&gt;2),(AC166&lt;10)),1,0)</f>
        <v>0</v>
      </c>
      <c r="AG166" s="1">
        <f>IF(AD166&lt;=2,1,0)</f>
        <v>1</v>
      </c>
      <c r="AH166" s="1">
        <f>IF(AD166&gt;=10,1,0)</f>
        <v>0</v>
      </c>
      <c r="AI166" s="1">
        <f>SUM(AE166:AH166)</f>
        <v>1</v>
      </c>
    </row>
    <row r="167" spans="14:35" x14ac:dyDescent="0.25">
      <c r="N167" s="1" t="s">
        <v>83</v>
      </c>
      <c r="O167" s="1">
        <v>7.7</v>
      </c>
      <c r="P167" s="1">
        <v>4</v>
      </c>
      <c r="Q167" s="1">
        <v>2</v>
      </c>
      <c r="R167" s="1">
        <f>IF(AND((10&gt;Q167),(Q167&gt;=P167),(P167&gt;=2)),1,0)</f>
        <v>0</v>
      </c>
      <c r="S167" s="1">
        <f>IF(AND((Q167&lt;P167),(Q167&gt;2),(P167&lt;10)),1,0)</f>
        <v>0</v>
      </c>
      <c r="T167" s="1">
        <f>IF(Q167&lt;=2,1,0)</f>
        <v>1</v>
      </c>
      <c r="U167" s="1">
        <f>IF(Q167&gt;=10,1,0)</f>
        <v>0</v>
      </c>
      <c r="V167" s="1">
        <f>SUM(R167:U167)</f>
        <v>1</v>
      </c>
      <c r="AA167" s="1" t="s">
        <v>109</v>
      </c>
      <c r="AB167" s="1">
        <v>5.4</v>
      </c>
      <c r="AC167" s="1">
        <v>4</v>
      </c>
      <c r="AD167" s="1">
        <v>4</v>
      </c>
      <c r="AE167" s="1">
        <f>IF(AND((10&gt;AD167),(AD167&gt;=AC167),(AC167&gt;=2)),1,0)</f>
        <v>1</v>
      </c>
      <c r="AF167" s="1">
        <f>IF(AND((AD167&lt;AC167),(AD167&gt;2),(AC167&lt;10)),1,0)</f>
        <v>0</v>
      </c>
      <c r="AG167" s="1">
        <f>IF(AD167&lt;=2,1,0)</f>
        <v>0</v>
      </c>
      <c r="AH167" s="1">
        <f>IF(AD167&gt;=10,1,0)</f>
        <v>0</v>
      </c>
      <c r="AI167" s="1">
        <f>SUM(AE167:AH167)</f>
        <v>1</v>
      </c>
    </row>
    <row r="168" spans="14:35" x14ac:dyDescent="0.25">
      <c r="N168" s="1" t="s">
        <v>63</v>
      </c>
      <c r="O168" s="1">
        <v>7.7</v>
      </c>
      <c r="P168" s="1">
        <v>3</v>
      </c>
      <c r="Q168" s="1">
        <v>2</v>
      </c>
      <c r="R168" s="1">
        <f>IF(AND((10&gt;Q168),(Q168&gt;=P168),(P168&gt;=2)),1,0)</f>
        <v>0</v>
      </c>
      <c r="S168" s="1">
        <f>IF(AND((Q168&lt;P168),(Q168&gt;2),(P168&lt;10)),1,0)</f>
        <v>0</v>
      </c>
      <c r="T168" s="1">
        <f>IF(Q168&lt;=2,1,0)</f>
        <v>1</v>
      </c>
      <c r="U168" s="1">
        <f>IF(Q168&gt;=10,1,0)</f>
        <v>0</v>
      </c>
      <c r="V168" s="1">
        <f>SUM(R168:U168)</f>
        <v>1</v>
      </c>
      <c r="AA168" s="1" t="s">
        <v>106</v>
      </c>
      <c r="AB168" s="1">
        <v>5.4</v>
      </c>
      <c r="AC168" s="1">
        <v>4</v>
      </c>
      <c r="AD168" s="1">
        <v>8</v>
      </c>
      <c r="AE168" s="1">
        <f>IF(AND((10&gt;AD168),(AD168&gt;=AC168),(AC168&gt;=2)),1,0)</f>
        <v>1</v>
      </c>
      <c r="AF168" s="1">
        <f>IF(AND((AD168&lt;AC168),(AD168&gt;2),(AC168&lt;10)),1,0)</f>
        <v>0</v>
      </c>
      <c r="AG168" s="1">
        <f>IF(AD168&lt;=2,1,0)</f>
        <v>0</v>
      </c>
      <c r="AH168" s="1">
        <f>IF(AD168&gt;=10,1,0)</f>
        <v>0</v>
      </c>
      <c r="AI168" s="1">
        <f>SUM(AE168:AH168)</f>
        <v>1</v>
      </c>
    </row>
    <row r="169" spans="14:35" x14ac:dyDescent="0.25">
      <c r="N169" s="1" t="s">
        <v>101</v>
      </c>
      <c r="O169" s="1">
        <v>7.9</v>
      </c>
      <c r="P169" s="1">
        <v>6</v>
      </c>
      <c r="Q169" s="1">
        <v>5</v>
      </c>
      <c r="R169" s="1">
        <f>IF(AND((10&gt;Q169),(Q169&gt;=P169),(P169&gt;=2)),1,0)</f>
        <v>0</v>
      </c>
      <c r="S169" s="1">
        <f>IF(AND((Q169&lt;P169),(Q169&gt;2),(P169&lt;10)),1,0)</f>
        <v>1</v>
      </c>
      <c r="T169" s="1">
        <f>IF(Q169&lt;=2,1,0)</f>
        <v>0</v>
      </c>
      <c r="U169" s="1">
        <f>IF(Q169&gt;=10,1,0)</f>
        <v>0</v>
      </c>
      <c r="V169" s="1">
        <f>SUM(R169:U169)</f>
        <v>1</v>
      </c>
      <c r="AA169" s="1" t="s">
        <v>109</v>
      </c>
      <c r="AB169" s="1">
        <v>5.4</v>
      </c>
      <c r="AC169" s="1">
        <v>4</v>
      </c>
      <c r="AD169" s="1">
        <v>8</v>
      </c>
      <c r="AE169" s="1">
        <f>IF(AND((10&gt;AD169),(AD169&gt;=AC169),(AC169&gt;=2)),1,0)</f>
        <v>1</v>
      </c>
      <c r="AF169" s="1">
        <f>IF(AND((AD169&lt;AC169),(AD169&gt;2),(AC169&lt;10)),1,0)</f>
        <v>0</v>
      </c>
      <c r="AG169" s="1">
        <f>IF(AD169&lt;=2,1,0)</f>
        <v>0</v>
      </c>
      <c r="AH169" s="1">
        <f>IF(AD169&gt;=10,1,0)</f>
        <v>0</v>
      </c>
      <c r="AI169" s="1">
        <f>SUM(AE169:AH169)</f>
        <v>1</v>
      </c>
    </row>
    <row r="170" spans="14:35" x14ac:dyDescent="0.25">
      <c r="N170" s="1" t="s">
        <v>101</v>
      </c>
      <c r="O170" s="1">
        <v>7.9</v>
      </c>
      <c r="P170" s="1">
        <v>6</v>
      </c>
      <c r="Q170" s="1">
        <v>5</v>
      </c>
      <c r="R170" s="1">
        <f>IF(AND((10&gt;Q170),(Q170&gt;=P170),(P170&gt;=2)),1,0)</f>
        <v>0</v>
      </c>
      <c r="S170" s="1">
        <f>IF(AND((Q170&lt;P170),(Q170&gt;2),(P170&lt;10)),1,0)</f>
        <v>1</v>
      </c>
      <c r="T170" s="1">
        <f>IF(Q170&lt;=2,1,0)</f>
        <v>0</v>
      </c>
      <c r="U170" s="1">
        <f>IF(Q170&gt;=10,1,0)</f>
        <v>0</v>
      </c>
      <c r="V170" s="1">
        <f>SUM(R170:U170)</f>
        <v>1</v>
      </c>
      <c r="AA170" s="1" t="s">
        <v>67</v>
      </c>
      <c r="AB170" s="1">
        <v>5.4</v>
      </c>
      <c r="AC170" s="1">
        <v>4</v>
      </c>
      <c r="AD170" s="1">
        <v>2</v>
      </c>
      <c r="AE170" s="1">
        <f>IF(AND((10&gt;AD170),(AD170&gt;=AC170),(AC170&gt;=2)),1,0)</f>
        <v>0</v>
      </c>
      <c r="AF170" s="1">
        <f>IF(AND((AD170&lt;AC170),(AD170&gt;2),(AC170&lt;10)),1,0)</f>
        <v>0</v>
      </c>
      <c r="AG170" s="1">
        <f>IF(AD170&lt;=2,1,0)</f>
        <v>1</v>
      </c>
      <c r="AH170" s="1">
        <f>IF(AD170&gt;=10,1,0)</f>
        <v>0</v>
      </c>
      <c r="AI170" s="1">
        <f>SUM(AE170:AH170)</f>
        <v>1</v>
      </c>
    </row>
    <row r="171" spans="14:35" x14ac:dyDescent="0.25">
      <c r="N171" s="1" t="s">
        <v>101</v>
      </c>
      <c r="O171" s="1">
        <v>7.9</v>
      </c>
      <c r="P171" s="1">
        <v>6</v>
      </c>
      <c r="Q171" s="1">
        <v>-1</v>
      </c>
      <c r="R171" s="1">
        <f>IF(AND((10&gt;Q171),(Q171&gt;=P171),(P171&gt;=2)),1,0)</f>
        <v>0</v>
      </c>
      <c r="S171" s="1">
        <f>IF(AND((Q171&lt;P171),(Q171&gt;2),(P171&lt;10)),1,0)</f>
        <v>0</v>
      </c>
      <c r="T171" s="1">
        <f>IF(Q171&lt;=2,1,0)</f>
        <v>1</v>
      </c>
      <c r="U171" s="1">
        <f>IF(Q171&gt;=10,1,0)</f>
        <v>0</v>
      </c>
      <c r="V171" s="1">
        <f>SUM(R171:U171)</f>
        <v>1</v>
      </c>
      <c r="AA171" s="1" t="s">
        <v>67</v>
      </c>
      <c r="AB171" s="1">
        <v>5.4</v>
      </c>
      <c r="AC171" s="1">
        <v>4</v>
      </c>
      <c r="AD171" s="1">
        <v>2</v>
      </c>
      <c r="AE171" s="1">
        <f>IF(AND((10&gt;AD171),(AD171&gt;=AC171),(AC171&gt;=2)),1,0)</f>
        <v>0</v>
      </c>
      <c r="AF171" s="1">
        <f>IF(AND((AD171&lt;AC171),(AD171&gt;2),(AC171&lt;10)),1,0)</f>
        <v>0</v>
      </c>
      <c r="AG171" s="1">
        <f>IF(AD171&lt;=2,1,0)</f>
        <v>1</v>
      </c>
      <c r="AH171" s="1">
        <f>IF(AD171&gt;=10,1,0)</f>
        <v>0</v>
      </c>
      <c r="AI171" s="1">
        <f>SUM(AE171:AH171)</f>
        <v>1</v>
      </c>
    </row>
    <row r="172" spans="14:35" x14ac:dyDescent="0.25">
      <c r="N172" s="1" t="s">
        <v>101</v>
      </c>
      <c r="O172" s="1">
        <v>7.9</v>
      </c>
      <c r="P172" s="1">
        <v>5</v>
      </c>
      <c r="Q172" s="1">
        <v>8</v>
      </c>
      <c r="R172" s="1">
        <f>IF(AND((10&gt;Q172),(Q172&gt;=P172),(P172&gt;=2)),1,0)</f>
        <v>1</v>
      </c>
      <c r="S172" s="1">
        <f>IF(AND((Q172&lt;P172),(Q172&gt;2),(P172&lt;10)),1,0)</f>
        <v>0</v>
      </c>
      <c r="T172" s="1">
        <f>IF(Q172&lt;=2,1,0)</f>
        <v>0</v>
      </c>
      <c r="U172" s="1">
        <f>IF(Q172&gt;=10,1,0)</f>
        <v>0</v>
      </c>
      <c r="V172" s="1">
        <f>SUM(R172:U172)</f>
        <v>1</v>
      </c>
      <c r="AA172" s="1" t="s">
        <v>67</v>
      </c>
      <c r="AB172" s="1">
        <v>5.4</v>
      </c>
      <c r="AC172" s="1">
        <v>4</v>
      </c>
      <c r="AD172" s="1">
        <v>2</v>
      </c>
      <c r="AE172" s="1">
        <f>IF(AND((10&gt;AD172),(AD172&gt;=AC172),(AC172&gt;=2)),1,0)</f>
        <v>0</v>
      </c>
      <c r="AF172" s="1">
        <f>IF(AND((AD172&lt;AC172),(AD172&gt;2),(AC172&lt;10)),1,0)</f>
        <v>0</v>
      </c>
      <c r="AG172" s="1">
        <f>IF(AD172&lt;=2,1,0)</f>
        <v>1</v>
      </c>
      <c r="AH172" s="1">
        <f>IF(AD172&gt;=10,1,0)</f>
        <v>0</v>
      </c>
      <c r="AI172" s="1">
        <f>SUM(AE172:AH172)</f>
        <v>1</v>
      </c>
    </row>
    <row r="173" spans="14:35" x14ac:dyDescent="0.25">
      <c r="N173" s="1" t="s">
        <v>101</v>
      </c>
      <c r="O173" s="1">
        <v>7.9</v>
      </c>
      <c r="P173" s="1">
        <v>5</v>
      </c>
      <c r="Q173" s="1">
        <v>4</v>
      </c>
      <c r="R173" s="1">
        <f>IF(AND((10&gt;Q173),(Q173&gt;=P173),(P173&gt;=2)),1,0)</f>
        <v>0</v>
      </c>
      <c r="S173" s="1">
        <f>IF(AND((Q173&lt;P173),(Q173&gt;2),(P173&lt;10)),1,0)</f>
        <v>1</v>
      </c>
      <c r="T173" s="1">
        <f>IF(Q173&lt;=2,1,0)</f>
        <v>0</v>
      </c>
      <c r="U173" s="1">
        <f>IF(Q173&gt;=10,1,0)</f>
        <v>0</v>
      </c>
      <c r="V173" s="1">
        <f>SUM(R173:U173)</f>
        <v>1</v>
      </c>
      <c r="AA173" s="1" t="s">
        <v>106</v>
      </c>
      <c r="AB173" s="1">
        <v>5.4</v>
      </c>
      <c r="AC173" s="1">
        <v>4</v>
      </c>
      <c r="AD173" s="1">
        <v>2</v>
      </c>
      <c r="AE173" s="1">
        <f>IF(AND((10&gt;AD173),(AD173&gt;=AC173),(AC173&gt;=2)),1,0)</f>
        <v>0</v>
      </c>
      <c r="AF173" s="1">
        <f>IF(AND((AD173&lt;AC173),(AD173&gt;2),(AC173&lt;10)),1,0)</f>
        <v>0</v>
      </c>
      <c r="AG173" s="1">
        <f>IF(AD173&lt;=2,1,0)</f>
        <v>1</v>
      </c>
      <c r="AH173" s="1">
        <f>IF(AD173&gt;=10,1,0)</f>
        <v>0</v>
      </c>
      <c r="AI173" s="1">
        <f>SUM(AE173:AH173)</f>
        <v>1</v>
      </c>
    </row>
    <row r="174" spans="14:35" x14ac:dyDescent="0.25">
      <c r="N174" s="1" t="s">
        <v>101</v>
      </c>
      <c r="O174" s="1">
        <v>7.9</v>
      </c>
      <c r="P174" s="1">
        <v>5</v>
      </c>
      <c r="Q174" s="1">
        <v>2</v>
      </c>
      <c r="R174" s="1">
        <f>IF(AND((10&gt;Q174),(Q174&gt;=P174),(P174&gt;=2)),1,0)</f>
        <v>0</v>
      </c>
      <c r="S174" s="1">
        <f>IF(AND((Q174&lt;P174),(Q174&gt;2),(P174&lt;10)),1,0)</f>
        <v>0</v>
      </c>
      <c r="T174" s="1">
        <f>IF(Q174&lt;=2,1,0)</f>
        <v>1</v>
      </c>
      <c r="U174" s="1">
        <f>IF(Q174&gt;=10,1,0)</f>
        <v>0</v>
      </c>
      <c r="V174" s="1">
        <f>SUM(R174:U174)</f>
        <v>1</v>
      </c>
      <c r="AA174" s="1" t="s">
        <v>106</v>
      </c>
      <c r="AB174" s="1">
        <v>5.4</v>
      </c>
      <c r="AC174" s="1">
        <v>4</v>
      </c>
      <c r="AD174" s="1">
        <v>2</v>
      </c>
      <c r="AE174" s="1">
        <f>IF(AND((10&gt;AD174),(AD174&gt;=AC174),(AC174&gt;=2)),1,0)</f>
        <v>0</v>
      </c>
      <c r="AF174" s="1">
        <f>IF(AND((AD174&lt;AC174),(AD174&gt;2),(AC174&lt;10)),1,0)</f>
        <v>0</v>
      </c>
      <c r="AG174" s="1">
        <f>IF(AD174&lt;=2,1,0)</f>
        <v>1</v>
      </c>
      <c r="AH174" s="1">
        <f>IF(AD174&gt;=10,1,0)</f>
        <v>0</v>
      </c>
      <c r="AI174" s="1">
        <f>SUM(AE174:AH174)</f>
        <v>1</v>
      </c>
    </row>
    <row r="175" spans="14:35" x14ac:dyDescent="0.25">
      <c r="N175" s="1" t="s">
        <v>101</v>
      </c>
      <c r="O175" s="1">
        <v>7.9</v>
      </c>
      <c r="P175" s="1">
        <v>5</v>
      </c>
      <c r="Q175" s="1">
        <v>2</v>
      </c>
      <c r="R175" s="1">
        <f>IF(AND((10&gt;Q175),(Q175&gt;=P175),(P175&gt;=2)),1,0)</f>
        <v>0</v>
      </c>
      <c r="S175" s="1">
        <f>IF(AND((Q175&lt;P175),(Q175&gt;2),(P175&lt;10)),1,0)</f>
        <v>0</v>
      </c>
      <c r="T175" s="1">
        <f>IF(Q175&lt;=2,1,0)</f>
        <v>1</v>
      </c>
      <c r="U175" s="1">
        <f>IF(Q175&gt;=10,1,0)</f>
        <v>0</v>
      </c>
      <c r="V175" s="1">
        <f>SUM(R175:U175)</f>
        <v>1</v>
      </c>
      <c r="AA175" s="1" t="s">
        <v>109</v>
      </c>
      <c r="AB175" s="1">
        <v>5.4</v>
      </c>
      <c r="AC175" s="1">
        <v>4</v>
      </c>
      <c r="AD175" s="1">
        <v>1</v>
      </c>
      <c r="AE175" s="1">
        <f>IF(AND((10&gt;AD175),(AD175&gt;=AC175),(AC175&gt;=2)),1,0)</f>
        <v>0</v>
      </c>
      <c r="AF175" s="1">
        <f>IF(AND((AD175&lt;AC175),(AD175&gt;2),(AC175&lt;10)),1,0)</f>
        <v>0</v>
      </c>
      <c r="AG175" s="1">
        <f>IF(AD175&lt;=2,1,0)</f>
        <v>1</v>
      </c>
      <c r="AH175" s="1">
        <f>IF(AD175&gt;=10,1,0)</f>
        <v>0</v>
      </c>
      <c r="AI175" s="1">
        <f>SUM(AE175:AH175)</f>
        <v>1</v>
      </c>
    </row>
    <row r="176" spans="14:35" x14ac:dyDescent="0.25">
      <c r="N176" s="1" t="s">
        <v>101</v>
      </c>
      <c r="O176" s="1">
        <v>7.9</v>
      </c>
      <c r="P176" s="1">
        <v>5</v>
      </c>
      <c r="Q176" s="1">
        <v>2</v>
      </c>
      <c r="R176" s="1">
        <f>IF(AND((10&gt;Q176),(Q176&gt;=P176),(P176&gt;=2)),1,0)</f>
        <v>0</v>
      </c>
      <c r="S176" s="1">
        <f>IF(AND((Q176&lt;P176),(Q176&gt;2),(P176&lt;10)),1,0)</f>
        <v>0</v>
      </c>
      <c r="T176" s="1">
        <f>IF(Q176&lt;=2,1,0)</f>
        <v>1</v>
      </c>
      <c r="U176" s="1">
        <f>IF(Q176&gt;=10,1,0)</f>
        <v>0</v>
      </c>
      <c r="V176" s="1">
        <f>SUM(R176:U176)</f>
        <v>1</v>
      </c>
      <c r="AA176" s="1" t="s">
        <v>67</v>
      </c>
      <c r="AB176" s="1">
        <v>5.4</v>
      </c>
      <c r="AC176" s="1">
        <v>4</v>
      </c>
      <c r="AD176" s="1">
        <v>1</v>
      </c>
      <c r="AE176" s="1">
        <f>IF(AND((10&gt;AD176),(AD176&gt;=AC176),(AC176&gt;=2)),1,0)</f>
        <v>0</v>
      </c>
      <c r="AF176" s="1">
        <f>IF(AND((AD176&lt;AC176),(AD176&gt;2),(AC176&lt;10)),1,0)</f>
        <v>0</v>
      </c>
      <c r="AG176" s="1">
        <f>IF(AD176&lt;=2,1,0)</f>
        <v>1</v>
      </c>
      <c r="AH176" s="1">
        <f>IF(AD176&gt;=10,1,0)</f>
        <v>0</v>
      </c>
      <c r="AI176" s="1">
        <f>SUM(AE176:AH176)</f>
        <v>1</v>
      </c>
    </row>
    <row r="177" spans="14:35" x14ac:dyDescent="0.25">
      <c r="N177" s="1" t="s">
        <v>101</v>
      </c>
      <c r="O177" s="1">
        <v>7.9</v>
      </c>
      <c r="P177" s="1">
        <v>5</v>
      </c>
      <c r="Q177" s="1">
        <v>1</v>
      </c>
      <c r="R177" s="1">
        <f>IF(AND((10&gt;Q177),(Q177&gt;=P177),(P177&gt;=2)),1,0)</f>
        <v>0</v>
      </c>
      <c r="S177" s="1">
        <f>IF(AND((Q177&lt;P177),(Q177&gt;2),(P177&lt;10)),1,0)</f>
        <v>0</v>
      </c>
      <c r="T177" s="1">
        <f>IF(Q177&lt;=2,1,0)</f>
        <v>1</v>
      </c>
      <c r="U177" s="1">
        <f>IF(Q177&gt;=10,1,0)</f>
        <v>0</v>
      </c>
      <c r="V177" s="1">
        <f>SUM(R177:U177)</f>
        <v>1</v>
      </c>
      <c r="AA177" s="1" t="s">
        <v>109</v>
      </c>
      <c r="AB177" s="1">
        <v>5.4</v>
      </c>
      <c r="AC177" s="1">
        <v>4</v>
      </c>
      <c r="AD177" s="1">
        <v>1</v>
      </c>
      <c r="AE177" s="1">
        <f>IF(AND((10&gt;AD177),(AD177&gt;=AC177),(AC177&gt;=2)),1,0)</f>
        <v>0</v>
      </c>
      <c r="AF177" s="1">
        <f>IF(AND((AD177&lt;AC177),(AD177&gt;2),(AC177&lt;10)),1,0)</f>
        <v>0</v>
      </c>
      <c r="AG177" s="1">
        <f>IF(AD177&lt;=2,1,0)</f>
        <v>1</v>
      </c>
      <c r="AH177" s="1">
        <f>IF(AD177&gt;=10,1,0)</f>
        <v>0</v>
      </c>
      <c r="AI177" s="1">
        <f>SUM(AE177:AH177)</f>
        <v>1</v>
      </c>
    </row>
    <row r="178" spans="14:35" x14ac:dyDescent="0.25">
      <c r="N178" s="1" t="s">
        <v>101</v>
      </c>
      <c r="O178" s="1">
        <v>7.9</v>
      </c>
      <c r="P178" s="1">
        <v>4</v>
      </c>
      <c r="Q178" s="1">
        <v>4.5</v>
      </c>
      <c r="R178" s="1">
        <f>IF(AND((10&gt;Q178),(Q178&gt;=P178),(P178&gt;=2)),1,0)</f>
        <v>1</v>
      </c>
      <c r="S178" s="1">
        <f>IF(AND((Q178&lt;P178),(Q178&gt;2),(P178&lt;10)),1,0)</f>
        <v>0</v>
      </c>
      <c r="T178" s="1">
        <f>IF(Q178&lt;=2,1,0)</f>
        <v>0</v>
      </c>
      <c r="U178" s="1">
        <f>IF(Q178&gt;=10,1,0)</f>
        <v>0</v>
      </c>
      <c r="V178" s="1">
        <f>SUM(R178:U178)</f>
        <v>1</v>
      </c>
      <c r="AA178" s="1" t="s">
        <v>106</v>
      </c>
      <c r="AB178" s="1">
        <v>5.4</v>
      </c>
      <c r="AC178" s="1">
        <v>4</v>
      </c>
      <c r="AD178" s="1">
        <v>1</v>
      </c>
      <c r="AE178" s="1">
        <f>IF(AND((10&gt;AD178),(AD178&gt;=AC178),(AC178&gt;=2)),1,0)</f>
        <v>0</v>
      </c>
      <c r="AF178" s="1">
        <f>IF(AND((AD178&lt;AC178),(AD178&gt;2),(AC178&lt;10)),1,0)</f>
        <v>0</v>
      </c>
      <c r="AG178" s="1">
        <f>IF(AD178&lt;=2,1,0)</f>
        <v>1</v>
      </c>
      <c r="AH178" s="1">
        <f>IF(AD178&gt;=10,1,0)</f>
        <v>0</v>
      </c>
      <c r="AI178" s="1">
        <f>SUM(AE178:AH178)</f>
        <v>1</v>
      </c>
    </row>
    <row r="179" spans="14:35" x14ac:dyDescent="0.25">
      <c r="N179" s="1" t="s">
        <v>101</v>
      </c>
      <c r="O179" s="1">
        <v>7.9</v>
      </c>
      <c r="P179" s="1">
        <v>4</v>
      </c>
      <c r="Q179" s="1">
        <v>2</v>
      </c>
      <c r="R179" s="1">
        <f>IF(AND((10&gt;Q179),(Q179&gt;=P179),(P179&gt;=2)),1,0)</f>
        <v>0</v>
      </c>
      <c r="S179" s="1">
        <f>IF(AND((Q179&lt;P179),(Q179&gt;2),(P179&lt;10)),1,0)</f>
        <v>0</v>
      </c>
      <c r="T179" s="1">
        <f>IF(Q179&lt;=2,1,0)</f>
        <v>1</v>
      </c>
      <c r="U179" s="1">
        <f>IF(Q179&gt;=10,1,0)</f>
        <v>0</v>
      </c>
      <c r="V179" s="1">
        <f>SUM(R179:U179)</f>
        <v>1</v>
      </c>
      <c r="AA179" s="1" t="s">
        <v>109</v>
      </c>
      <c r="AB179" s="1">
        <v>5.4</v>
      </c>
      <c r="AC179" s="1">
        <v>4</v>
      </c>
      <c r="AD179" s="1">
        <v>1</v>
      </c>
      <c r="AE179" s="1">
        <f>IF(AND((10&gt;AD179),(AD179&gt;=AC179),(AC179&gt;=2)),1,0)</f>
        <v>0</v>
      </c>
      <c r="AF179" s="1">
        <f>IF(AND((AD179&lt;AC179),(AD179&gt;2),(AC179&lt;10)),1,0)</f>
        <v>0</v>
      </c>
      <c r="AG179" s="1">
        <f>IF(AD179&lt;=2,1,0)</f>
        <v>1</v>
      </c>
      <c r="AH179" s="1">
        <f>IF(AD179&gt;=10,1,0)</f>
        <v>0</v>
      </c>
      <c r="AI179" s="1">
        <f>SUM(AE179:AH179)</f>
        <v>1</v>
      </c>
    </row>
    <row r="180" spans="14:35" x14ac:dyDescent="0.25">
      <c r="N180" s="1" t="s">
        <v>101</v>
      </c>
      <c r="O180" s="1">
        <v>7.9</v>
      </c>
      <c r="P180" s="1">
        <v>4</v>
      </c>
      <c r="Q180" s="1">
        <v>2</v>
      </c>
      <c r="R180" s="1">
        <f>IF(AND((10&gt;Q180),(Q180&gt;=P180),(P180&gt;=2)),1,0)</f>
        <v>0</v>
      </c>
      <c r="S180" s="1">
        <f>IF(AND((Q180&lt;P180),(Q180&gt;2),(P180&lt;10)),1,0)</f>
        <v>0</v>
      </c>
      <c r="T180" s="1">
        <f>IF(Q180&lt;=2,1,0)</f>
        <v>1</v>
      </c>
      <c r="U180" s="1">
        <f>IF(Q180&gt;=10,1,0)</f>
        <v>0</v>
      </c>
      <c r="V180" s="1">
        <f>SUM(R180:U180)</f>
        <v>1</v>
      </c>
      <c r="AA180" s="1" t="s">
        <v>106</v>
      </c>
      <c r="AB180" s="1">
        <v>5.4</v>
      </c>
      <c r="AC180" s="1">
        <v>3</v>
      </c>
      <c r="AD180" s="1">
        <v>1</v>
      </c>
      <c r="AE180" s="1">
        <f>IF(AND((10&gt;AD180),(AD180&gt;=AC180),(AC180&gt;=2)),1,0)</f>
        <v>0</v>
      </c>
      <c r="AF180" s="1">
        <f>IF(AND((AD180&lt;AC180),(AD180&gt;2),(AC180&lt;10)),1,0)</f>
        <v>0</v>
      </c>
      <c r="AG180" s="1">
        <f>IF(AD180&lt;=2,1,0)</f>
        <v>1</v>
      </c>
      <c r="AH180" s="1">
        <f>IF(AD180&gt;=10,1,0)</f>
        <v>0</v>
      </c>
      <c r="AI180" s="1">
        <f>SUM(AE180:AH180)</f>
        <v>1</v>
      </c>
    </row>
    <row r="181" spans="14:35" x14ac:dyDescent="0.25">
      <c r="N181" s="1" t="s">
        <v>101</v>
      </c>
      <c r="O181" s="1">
        <v>7.9</v>
      </c>
      <c r="P181" s="1">
        <v>3</v>
      </c>
      <c r="Q181" s="1">
        <v>7</v>
      </c>
      <c r="R181" s="1">
        <f>IF(AND((10&gt;Q181),(Q181&gt;=P181),(P181&gt;=2)),1,0)</f>
        <v>1</v>
      </c>
      <c r="S181" s="1">
        <f>IF(AND((Q181&lt;P181),(Q181&gt;2),(P181&lt;10)),1,0)</f>
        <v>0</v>
      </c>
      <c r="T181" s="1">
        <f>IF(Q181&lt;=2,1,0)</f>
        <v>0</v>
      </c>
      <c r="U181" s="1">
        <f>IF(Q181&gt;=10,1,0)</f>
        <v>0</v>
      </c>
      <c r="V181" s="1">
        <f>SUM(R181:U181)</f>
        <v>1</v>
      </c>
      <c r="AA181" s="1" t="s">
        <v>109</v>
      </c>
      <c r="AB181" s="1">
        <v>5.4</v>
      </c>
      <c r="AC181" s="1">
        <v>3</v>
      </c>
      <c r="AD181" s="1">
        <v>1</v>
      </c>
      <c r="AE181" s="1">
        <f>IF(AND((10&gt;AD181),(AD181&gt;=AC181),(AC181&gt;=2)),1,0)</f>
        <v>0</v>
      </c>
      <c r="AF181" s="1">
        <f>IF(AND((AD181&lt;AC181),(AD181&gt;2),(AC181&lt;10)),1,0)</f>
        <v>0</v>
      </c>
      <c r="AG181" s="1">
        <f>IF(AD181&lt;=2,1,0)</f>
        <v>1</v>
      </c>
      <c r="AH181" s="1">
        <f>IF(AD181&gt;=10,1,0)</f>
        <v>0</v>
      </c>
      <c r="AI181" s="1">
        <f>SUM(AE181:AH181)</f>
        <v>1</v>
      </c>
    </row>
    <row r="182" spans="14:35" x14ac:dyDescent="0.25">
      <c r="N182" s="1" t="s">
        <v>101</v>
      </c>
      <c r="O182" s="1">
        <v>7.9</v>
      </c>
      <c r="P182" s="1">
        <v>3</v>
      </c>
      <c r="Q182" s="1">
        <v>5</v>
      </c>
      <c r="R182" s="1">
        <f>IF(AND((10&gt;Q182),(Q182&gt;=P182),(P182&gt;=2)),1,0)</f>
        <v>1</v>
      </c>
      <c r="S182" s="1">
        <f>IF(AND((Q182&lt;P182),(Q182&gt;2),(P182&lt;10)),1,0)</f>
        <v>0</v>
      </c>
      <c r="T182" s="1">
        <f>IF(Q182&lt;=2,1,0)</f>
        <v>0</v>
      </c>
      <c r="U182" s="1">
        <f>IF(Q182&gt;=10,1,0)</f>
        <v>0</v>
      </c>
      <c r="V182" s="1">
        <f>SUM(R182:U182)</f>
        <v>1</v>
      </c>
      <c r="AA182" s="1" t="s">
        <v>115</v>
      </c>
      <c r="AB182" s="1">
        <v>5.4</v>
      </c>
      <c r="AC182" s="1">
        <v>3</v>
      </c>
      <c r="AD182" s="1">
        <v>1</v>
      </c>
      <c r="AE182" s="1">
        <f>IF(AND((10&gt;AD182),(AD182&gt;=AC182),(AC182&gt;=2)),1,0)</f>
        <v>0</v>
      </c>
      <c r="AF182" s="1">
        <f>IF(AND((AD182&lt;AC182),(AD182&gt;2),(AC182&lt;10)),1,0)</f>
        <v>0</v>
      </c>
      <c r="AG182" s="1">
        <f>IF(AD182&lt;=2,1,0)</f>
        <v>1</v>
      </c>
      <c r="AH182" s="1">
        <f>IF(AD182&gt;=10,1,0)</f>
        <v>0</v>
      </c>
      <c r="AI182" s="1">
        <f>SUM(AE182:AH182)</f>
        <v>1</v>
      </c>
    </row>
    <row r="183" spans="14:35" x14ac:dyDescent="0.25">
      <c r="N183" s="1" t="s">
        <v>101</v>
      </c>
      <c r="O183" s="1">
        <v>7.9</v>
      </c>
      <c r="P183" s="1">
        <v>3</v>
      </c>
      <c r="Q183" s="1">
        <v>1</v>
      </c>
      <c r="R183" s="1">
        <f>IF(AND((10&gt;Q183),(Q183&gt;=P183),(P183&gt;=2)),1,0)</f>
        <v>0</v>
      </c>
      <c r="S183" s="1">
        <f>IF(AND((Q183&lt;P183),(Q183&gt;2),(P183&lt;10)),1,0)</f>
        <v>0</v>
      </c>
      <c r="T183" s="1">
        <f>IF(Q183&lt;=2,1,0)</f>
        <v>1</v>
      </c>
      <c r="U183" s="1">
        <f>IF(Q183&gt;=10,1,0)</f>
        <v>0</v>
      </c>
      <c r="V183" s="1">
        <f>SUM(R183:U183)</f>
        <v>1</v>
      </c>
      <c r="AA183" s="1" t="s">
        <v>67</v>
      </c>
      <c r="AB183" s="1">
        <v>5.4</v>
      </c>
      <c r="AC183" s="1">
        <v>3</v>
      </c>
      <c r="AD183" s="1">
        <v>1</v>
      </c>
      <c r="AE183" s="1">
        <f>IF(AND((10&gt;AD183),(AD183&gt;=AC183),(AC183&gt;=2)),1,0)</f>
        <v>0</v>
      </c>
      <c r="AF183" s="1">
        <f>IF(AND((AD183&lt;AC183),(AD183&gt;2),(AC183&lt;10)),1,0)</f>
        <v>0</v>
      </c>
      <c r="AG183" s="1">
        <f>IF(AD183&lt;=2,1,0)</f>
        <v>1</v>
      </c>
      <c r="AH183" s="1">
        <f>IF(AD183&gt;=10,1,0)</f>
        <v>0</v>
      </c>
      <c r="AI183" s="1">
        <f>SUM(AE183:AH183)</f>
        <v>1</v>
      </c>
    </row>
    <row r="184" spans="14:35" x14ac:dyDescent="0.25">
      <c r="N184" s="1" t="s">
        <v>101</v>
      </c>
      <c r="O184" s="1">
        <v>7.9</v>
      </c>
      <c r="P184" s="1">
        <v>3</v>
      </c>
      <c r="Q184" s="1">
        <v>2</v>
      </c>
      <c r="R184" s="1">
        <f>IF(AND((10&gt;Q184),(Q184&gt;=P184),(P184&gt;=2)),1,0)</f>
        <v>0</v>
      </c>
      <c r="S184" s="1">
        <f>IF(AND((Q184&lt;P184),(Q184&gt;2),(P184&lt;10)),1,0)</f>
        <v>0</v>
      </c>
      <c r="T184" s="1">
        <f>IF(Q184&lt;=2,1,0)</f>
        <v>1</v>
      </c>
      <c r="U184" s="1">
        <f>IF(Q184&gt;=10,1,0)</f>
        <v>0</v>
      </c>
      <c r="V184" s="1">
        <f>SUM(R184:U184)</f>
        <v>1</v>
      </c>
      <c r="AA184" s="1" t="s">
        <v>86</v>
      </c>
      <c r="AB184" s="1">
        <v>5.3</v>
      </c>
      <c r="AC184" s="1">
        <v>7</v>
      </c>
      <c r="AD184" s="1">
        <v>1</v>
      </c>
      <c r="AE184" s="1">
        <f>IF(AND((10&gt;AD184),(AD184&gt;=AC184),(AC184&gt;=2)),1,0)</f>
        <v>0</v>
      </c>
      <c r="AF184" s="1">
        <f>IF(AND((AD184&lt;AC184),(AD184&gt;2),(AC184&lt;10)),1,0)</f>
        <v>0</v>
      </c>
      <c r="AG184" s="1">
        <f>IF(AD184&lt;=2,1,0)</f>
        <v>1</v>
      </c>
      <c r="AH184" s="1">
        <f>IF(AD184&gt;=10,1,0)</f>
        <v>0</v>
      </c>
      <c r="AI184" s="1">
        <f>SUM(AE184:AH184)</f>
        <v>1</v>
      </c>
    </row>
    <row r="185" spans="14:35" x14ac:dyDescent="0.25">
      <c r="N185" s="1" t="s">
        <v>101</v>
      </c>
      <c r="O185" s="1">
        <v>7.9</v>
      </c>
      <c r="P185" s="1">
        <v>3</v>
      </c>
      <c r="Q185" s="1">
        <v>2</v>
      </c>
      <c r="R185" s="1">
        <f>IF(AND((10&gt;Q185),(Q185&gt;=P185),(P185&gt;=2)),1,0)</f>
        <v>0</v>
      </c>
      <c r="S185" s="1">
        <f>IF(AND((Q185&lt;P185),(Q185&gt;2),(P185&lt;10)),1,0)</f>
        <v>0</v>
      </c>
      <c r="T185" s="1">
        <f>IF(Q185&lt;=2,1,0)</f>
        <v>1</v>
      </c>
      <c r="U185" s="1">
        <f>IF(Q185&gt;=10,1,0)</f>
        <v>0</v>
      </c>
      <c r="V185" s="1">
        <f>SUM(R185:U185)</f>
        <v>1</v>
      </c>
      <c r="AA185" s="1" t="s">
        <v>92</v>
      </c>
      <c r="AB185" s="1">
        <v>5.3</v>
      </c>
      <c r="AC185" s="1">
        <v>7</v>
      </c>
      <c r="AD185" s="1">
        <v>2</v>
      </c>
      <c r="AE185" s="1">
        <f>IF(AND((10&gt;AD185),(AD185&gt;=AC185),(AC185&gt;=2)),1,0)</f>
        <v>0</v>
      </c>
      <c r="AF185" s="1">
        <f>IF(AND((AD185&lt;AC185),(AD185&gt;2),(AC185&lt;10)),1,0)</f>
        <v>0</v>
      </c>
      <c r="AG185" s="1">
        <f>IF(AD185&lt;=2,1,0)</f>
        <v>1</v>
      </c>
      <c r="AH185" s="1">
        <f>IF(AD185&gt;=10,1,0)</f>
        <v>0</v>
      </c>
      <c r="AI185" s="1">
        <f>SUM(AE185:AH185)</f>
        <v>1</v>
      </c>
    </row>
    <row r="186" spans="14:35" x14ac:dyDescent="0.25">
      <c r="N186" s="1" t="s">
        <v>94</v>
      </c>
      <c r="O186" s="1">
        <v>7.9</v>
      </c>
      <c r="P186" s="1">
        <v>0</v>
      </c>
      <c r="Q186" s="1">
        <v>2</v>
      </c>
      <c r="R186" s="1">
        <f>IF(AND((10&gt;Q186),(Q186&gt;=P186),(P186&gt;=2)),1,0)</f>
        <v>0</v>
      </c>
      <c r="S186" s="1">
        <f>IF(AND((Q186&lt;P186),(Q186&gt;2),(P186&lt;10)),1,0)</f>
        <v>0</v>
      </c>
      <c r="T186" s="1">
        <f>IF(Q186&lt;=2,1,0)</f>
        <v>1</v>
      </c>
      <c r="U186" s="1">
        <f>IF(Q186&gt;=10,1,0)</f>
        <v>0</v>
      </c>
      <c r="V186" s="1">
        <f>SUM(R186:U186)</f>
        <v>1</v>
      </c>
      <c r="AA186" s="1" t="s">
        <v>86</v>
      </c>
      <c r="AB186" s="1">
        <v>5.3</v>
      </c>
      <c r="AC186" s="1">
        <v>5</v>
      </c>
      <c r="AD186" s="1">
        <v>2</v>
      </c>
      <c r="AE186" s="1">
        <f>IF(AND((10&gt;AD186),(AD186&gt;=AC186),(AC186&gt;=2)),1,0)</f>
        <v>0</v>
      </c>
      <c r="AF186" s="1">
        <f>IF(AND((AD186&lt;AC186),(AD186&gt;2),(AC186&lt;10)),1,0)</f>
        <v>0</v>
      </c>
      <c r="AG186" s="1">
        <f>IF(AD186&lt;=2,1,0)</f>
        <v>1</v>
      </c>
      <c r="AH186" s="1">
        <f>IF(AD186&gt;=10,1,0)</f>
        <v>0</v>
      </c>
      <c r="AI186" s="1">
        <f>SUM(AE186:AH186)</f>
        <v>1</v>
      </c>
    </row>
    <row r="187" spans="14:35" x14ac:dyDescent="0.25">
      <c r="N187" s="1" t="s">
        <v>77</v>
      </c>
      <c r="O187" s="1">
        <v>8.4</v>
      </c>
      <c r="P187" s="1">
        <v>6</v>
      </c>
      <c r="Q187" s="1">
        <v>1</v>
      </c>
      <c r="R187" s="1">
        <f>IF(AND((10&gt;Q187),(Q187&gt;=P187),(P187&gt;=2)),1,0)</f>
        <v>0</v>
      </c>
      <c r="S187" s="1">
        <f>IF(AND((Q187&lt;P187),(Q187&gt;2),(P187&lt;10)),1,0)</f>
        <v>0</v>
      </c>
      <c r="T187" s="1">
        <f>IF(Q187&lt;=2,1,0)</f>
        <v>1</v>
      </c>
      <c r="U187" s="1">
        <f>IF(Q187&gt;=10,1,0)</f>
        <v>0</v>
      </c>
      <c r="V187" s="1">
        <f>SUM(R187:U187)</f>
        <v>1</v>
      </c>
      <c r="AA187" s="1" t="s">
        <v>86</v>
      </c>
      <c r="AB187" s="1">
        <v>5.3</v>
      </c>
      <c r="AC187" s="1">
        <v>4</v>
      </c>
      <c r="AD187" s="1">
        <v>1</v>
      </c>
      <c r="AE187" s="1">
        <f>IF(AND((10&gt;AD187),(AD187&gt;=AC187),(AC187&gt;=2)),1,0)</f>
        <v>0</v>
      </c>
      <c r="AF187" s="1">
        <f>IF(AND((AD187&lt;AC187),(AD187&gt;2),(AC187&lt;10)),1,0)</f>
        <v>0</v>
      </c>
      <c r="AG187" s="1">
        <f>IF(AD187&lt;=2,1,0)</f>
        <v>1</v>
      </c>
      <c r="AH187" s="1">
        <f>IF(AD187&gt;=10,1,0)</f>
        <v>0</v>
      </c>
      <c r="AI187" s="1">
        <f>SUM(AE187:AH187)</f>
        <v>1</v>
      </c>
    </row>
    <row r="188" spans="14:35" x14ac:dyDescent="0.25">
      <c r="N188" s="1" t="s">
        <v>77</v>
      </c>
      <c r="O188" s="1">
        <v>8.4</v>
      </c>
      <c r="P188" s="1">
        <v>5</v>
      </c>
      <c r="Q188" s="1">
        <v>5</v>
      </c>
      <c r="R188" s="1">
        <f>IF(AND((10&gt;Q188),(Q188&gt;=P188),(P188&gt;=2)),1,0)</f>
        <v>1</v>
      </c>
      <c r="S188" s="1">
        <f>IF(AND((Q188&lt;P188),(Q188&gt;2),(P188&lt;10)),1,0)</f>
        <v>0</v>
      </c>
      <c r="T188" s="1">
        <f>IF(Q188&lt;=2,1,0)</f>
        <v>0</v>
      </c>
      <c r="U188" s="1">
        <f>IF(Q188&gt;=10,1,0)</f>
        <v>0</v>
      </c>
      <c r="V188" s="1">
        <f>SUM(R188:U188)</f>
        <v>1</v>
      </c>
      <c r="AA188" s="1" t="s">
        <v>69</v>
      </c>
      <c r="AB188" s="1">
        <v>5.2</v>
      </c>
      <c r="AC188" s="1">
        <v>7</v>
      </c>
      <c r="AD188" s="1">
        <v>4</v>
      </c>
      <c r="AE188" s="1">
        <f>IF(AND((10&gt;AD188),(AD188&gt;=AC188),(AC188&gt;=2)),1,0)</f>
        <v>0</v>
      </c>
      <c r="AF188" s="1">
        <f>IF(AND((AD188&lt;AC188),(AD188&gt;2),(AC188&lt;10)),1,0)</f>
        <v>1</v>
      </c>
      <c r="AG188" s="1">
        <f>IF(AD188&lt;=2,1,0)</f>
        <v>0</v>
      </c>
      <c r="AH188" s="1">
        <f>IF(AD188&gt;=10,1,0)</f>
        <v>0</v>
      </c>
      <c r="AI188" s="1">
        <f>SUM(AE188:AH188)</f>
        <v>1</v>
      </c>
    </row>
    <row r="189" spans="14:35" x14ac:dyDescent="0.25">
      <c r="N189" s="1" t="s">
        <v>77</v>
      </c>
      <c r="O189" s="1">
        <v>8.4</v>
      </c>
      <c r="P189" s="1">
        <v>5</v>
      </c>
      <c r="Q189" s="1">
        <v>5</v>
      </c>
      <c r="R189" s="1">
        <f>IF(AND((10&gt;Q189),(Q189&gt;=P189),(P189&gt;=2)),1,0)</f>
        <v>1</v>
      </c>
      <c r="S189" s="1">
        <f>IF(AND((Q189&lt;P189),(Q189&gt;2),(P189&lt;10)),1,0)</f>
        <v>0</v>
      </c>
      <c r="T189" s="1">
        <f>IF(Q189&lt;=2,1,0)</f>
        <v>0</v>
      </c>
      <c r="U189" s="1">
        <f>IF(Q189&gt;=10,1,0)</f>
        <v>0</v>
      </c>
      <c r="V189" s="1">
        <f>SUM(R189:U189)</f>
        <v>1</v>
      </c>
      <c r="AA189" s="1" t="s">
        <v>95</v>
      </c>
      <c r="AB189" s="1">
        <v>5.2</v>
      </c>
      <c r="AC189" s="1">
        <v>6</v>
      </c>
      <c r="AD189" s="1">
        <v>8</v>
      </c>
      <c r="AE189" s="1">
        <f>IF(AND((10&gt;AD189),(AD189&gt;=AC189),(AC189&gt;=2)),1,0)</f>
        <v>1</v>
      </c>
      <c r="AF189" s="1">
        <f>IF(AND((AD189&lt;AC189),(AD189&gt;2),(AC189&lt;10)),1,0)</f>
        <v>0</v>
      </c>
      <c r="AG189" s="1">
        <f>IF(AD189&lt;=2,1,0)</f>
        <v>0</v>
      </c>
      <c r="AH189" s="1">
        <f>IF(AD189&gt;=10,1,0)</f>
        <v>0</v>
      </c>
      <c r="AI189" s="1">
        <f>SUM(AE189:AH189)</f>
        <v>1</v>
      </c>
    </row>
    <row r="190" spans="14:35" x14ac:dyDescent="0.25">
      <c r="N190" s="1" t="s">
        <v>93</v>
      </c>
      <c r="O190" s="1">
        <v>8.4</v>
      </c>
      <c r="P190" s="1">
        <v>5</v>
      </c>
      <c r="Q190" s="1">
        <v>8</v>
      </c>
      <c r="R190" s="1">
        <f>IF(AND((10&gt;Q190),(Q190&gt;=P190),(P190&gt;=2)),1,0)</f>
        <v>1</v>
      </c>
      <c r="S190" s="1">
        <f>IF(AND((Q190&lt;P190),(Q190&gt;2),(P190&lt;10)),1,0)</f>
        <v>0</v>
      </c>
      <c r="T190" s="1">
        <f>IF(Q190&lt;=2,1,0)</f>
        <v>0</v>
      </c>
      <c r="U190" s="1">
        <f>IF(Q190&gt;=10,1,0)</f>
        <v>0</v>
      </c>
      <c r="V190" s="1">
        <f>SUM(R190:U190)</f>
        <v>1</v>
      </c>
      <c r="AA190" s="1" t="s">
        <v>69</v>
      </c>
      <c r="AB190" s="1">
        <v>5.2</v>
      </c>
      <c r="AC190" s="1">
        <v>6</v>
      </c>
      <c r="AD190" s="1">
        <v>1</v>
      </c>
      <c r="AE190" s="1">
        <f>IF(AND((10&gt;AD190),(AD190&gt;=AC190),(AC190&gt;=2)),1,0)</f>
        <v>0</v>
      </c>
      <c r="AF190" s="1">
        <f>IF(AND((AD190&lt;AC190),(AD190&gt;2),(AC190&lt;10)),1,0)</f>
        <v>0</v>
      </c>
      <c r="AG190" s="1">
        <f>IF(AD190&lt;=2,1,0)</f>
        <v>1</v>
      </c>
      <c r="AH190" s="1">
        <f>IF(AD190&gt;=10,1,0)</f>
        <v>0</v>
      </c>
      <c r="AI190" s="1">
        <f>SUM(AE190:AH190)</f>
        <v>1</v>
      </c>
    </row>
    <row r="191" spans="14:35" x14ac:dyDescent="0.25">
      <c r="N191" s="1" t="s">
        <v>77</v>
      </c>
      <c r="O191" s="1">
        <v>8.4</v>
      </c>
      <c r="P191" s="1">
        <v>5</v>
      </c>
      <c r="Q191" s="1">
        <v>7</v>
      </c>
      <c r="R191" s="1">
        <f>IF(AND((10&gt;Q191),(Q191&gt;=P191),(P191&gt;=2)),1,0)</f>
        <v>1</v>
      </c>
      <c r="S191" s="1">
        <f>IF(AND((Q191&lt;P191),(Q191&gt;2),(P191&lt;10)),1,0)</f>
        <v>0</v>
      </c>
      <c r="T191" s="1">
        <f>IF(Q191&lt;=2,1,0)</f>
        <v>0</v>
      </c>
      <c r="U191" s="1">
        <f>IF(Q191&gt;=10,1,0)</f>
        <v>0</v>
      </c>
      <c r="V191" s="1">
        <f>SUM(R191:U191)</f>
        <v>1</v>
      </c>
      <c r="AA191" s="1" t="s">
        <v>69</v>
      </c>
      <c r="AB191" s="1">
        <v>5.2</v>
      </c>
      <c r="AC191" s="1">
        <v>6</v>
      </c>
      <c r="AD191" s="1">
        <v>0</v>
      </c>
      <c r="AE191" s="1">
        <f>IF(AND((10&gt;AD191),(AD191&gt;=AC191),(AC191&gt;=2)),1,0)</f>
        <v>0</v>
      </c>
      <c r="AF191" s="1">
        <f>IF(AND((AD191&lt;AC191),(AD191&gt;2),(AC191&lt;10)),1,0)</f>
        <v>0</v>
      </c>
      <c r="AG191" s="1">
        <f>IF(AD191&lt;=2,1,0)</f>
        <v>1</v>
      </c>
      <c r="AH191" s="1">
        <f>IF(AD191&gt;=10,1,0)</f>
        <v>0</v>
      </c>
      <c r="AI191" s="1">
        <f>SUM(AE191:AH191)</f>
        <v>1</v>
      </c>
    </row>
    <row r="192" spans="14:35" x14ac:dyDescent="0.25">
      <c r="N192" s="1" t="s">
        <v>77</v>
      </c>
      <c r="O192" s="1">
        <v>8.4</v>
      </c>
      <c r="P192" s="1">
        <v>5</v>
      </c>
      <c r="Q192" s="1">
        <v>3</v>
      </c>
      <c r="R192" s="1">
        <f>IF(AND((10&gt;Q192),(Q192&gt;=P192),(P192&gt;=2)),1,0)</f>
        <v>0</v>
      </c>
      <c r="S192" s="1">
        <f>IF(AND((Q192&lt;P192),(Q192&gt;2),(P192&lt;10)),1,0)</f>
        <v>1</v>
      </c>
      <c r="T192" s="1">
        <f>IF(Q192&lt;=2,1,0)</f>
        <v>0</v>
      </c>
      <c r="U192" s="1">
        <f>IF(Q192&gt;=10,1,0)</f>
        <v>0</v>
      </c>
      <c r="V192" s="1">
        <f>SUM(R192:U192)</f>
        <v>1</v>
      </c>
      <c r="AA192" s="1" t="s">
        <v>64</v>
      </c>
      <c r="AB192" s="1">
        <v>5.2</v>
      </c>
      <c r="AC192" s="1">
        <v>6</v>
      </c>
      <c r="AD192" s="1">
        <v>1</v>
      </c>
      <c r="AE192" s="1">
        <f>IF(AND((10&gt;AD192),(AD192&gt;=AC192),(AC192&gt;=2)),1,0)</f>
        <v>0</v>
      </c>
      <c r="AF192" s="1">
        <f>IF(AND((AD192&lt;AC192),(AD192&gt;2),(AC192&lt;10)),1,0)</f>
        <v>0</v>
      </c>
      <c r="AG192" s="1">
        <f>IF(AD192&lt;=2,1,0)</f>
        <v>1</v>
      </c>
      <c r="AH192" s="1">
        <f>IF(AD192&gt;=10,1,0)</f>
        <v>0</v>
      </c>
      <c r="AI192" s="1">
        <f>SUM(AE192:AH192)</f>
        <v>1</v>
      </c>
    </row>
    <row r="193" spans="14:35" x14ac:dyDescent="0.25">
      <c r="N193" s="1" t="s">
        <v>77</v>
      </c>
      <c r="O193" s="1">
        <v>8.4</v>
      </c>
      <c r="P193" s="1">
        <v>5</v>
      </c>
      <c r="Q193" s="1">
        <v>11</v>
      </c>
      <c r="R193" s="1">
        <f>IF(AND((10&gt;Q193),(Q193&gt;=P193),(P193&gt;=2)),1,0)</f>
        <v>0</v>
      </c>
      <c r="S193" s="1">
        <f>IF(AND((Q193&lt;P193),(Q193&gt;2),(P193&lt;10)),1,0)</f>
        <v>0</v>
      </c>
      <c r="T193" s="1">
        <f>IF(Q193&lt;=2,1,0)</f>
        <v>0</v>
      </c>
      <c r="U193" s="1">
        <f>IF(Q193&gt;=10,1,0)</f>
        <v>1</v>
      </c>
      <c r="V193" s="1">
        <f>SUM(R193:U193)</f>
        <v>1</v>
      </c>
      <c r="AA193" s="1" t="s">
        <v>95</v>
      </c>
      <c r="AB193" s="1">
        <v>5.2</v>
      </c>
      <c r="AC193" s="1">
        <v>6</v>
      </c>
      <c r="AD193" s="1">
        <v>1</v>
      </c>
      <c r="AE193" s="1">
        <f>IF(AND((10&gt;AD193),(AD193&gt;=AC193),(AC193&gt;=2)),1,0)</f>
        <v>0</v>
      </c>
      <c r="AF193" s="1">
        <f>IF(AND((AD193&lt;AC193),(AD193&gt;2),(AC193&lt;10)),1,0)</f>
        <v>0</v>
      </c>
      <c r="AG193" s="1">
        <f>IF(AD193&lt;=2,1,0)</f>
        <v>1</v>
      </c>
      <c r="AH193" s="1">
        <f>IF(AD193&gt;=10,1,0)</f>
        <v>0</v>
      </c>
      <c r="AI193" s="1">
        <f>SUM(AE193:AH193)</f>
        <v>1</v>
      </c>
    </row>
    <row r="194" spans="14:35" x14ac:dyDescent="0.25">
      <c r="N194" s="1" t="s">
        <v>93</v>
      </c>
      <c r="O194" s="1">
        <v>8.4</v>
      </c>
      <c r="P194" s="1">
        <v>5</v>
      </c>
      <c r="Q194" s="1">
        <v>1</v>
      </c>
      <c r="R194" s="1">
        <f>IF(AND((10&gt;Q194),(Q194&gt;=P194),(P194&gt;=2)),1,0)</f>
        <v>0</v>
      </c>
      <c r="S194" s="1">
        <f>IF(AND((Q194&lt;P194),(Q194&gt;2),(P194&lt;10)),1,0)</f>
        <v>0</v>
      </c>
      <c r="T194" s="1">
        <f>IF(Q194&lt;=2,1,0)</f>
        <v>1</v>
      </c>
      <c r="U194" s="1">
        <f>IF(Q194&gt;=10,1,0)</f>
        <v>0</v>
      </c>
      <c r="V194" s="1">
        <f>SUM(R194:U194)</f>
        <v>1</v>
      </c>
      <c r="AA194" s="1" t="s">
        <v>95</v>
      </c>
      <c r="AB194" s="1">
        <v>5.2</v>
      </c>
      <c r="AC194" s="1">
        <v>5</v>
      </c>
      <c r="AD194" s="1">
        <v>8</v>
      </c>
      <c r="AE194" s="1">
        <f>IF(AND((10&gt;AD194),(AD194&gt;=AC194),(AC194&gt;=2)),1,0)</f>
        <v>1</v>
      </c>
      <c r="AF194" s="1">
        <f>IF(AND((AD194&lt;AC194),(AD194&gt;2),(AC194&lt;10)),1,0)</f>
        <v>0</v>
      </c>
      <c r="AG194" s="1">
        <f>IF(AD194&lt;=2,1,0)</f>
        <v>0</v>
      </c>
      <c r="AH194" s="1">
        <f>IF(AD194&gt;=10,1,0)</f>
        <v>0</v>
      </c>
      <c r="AI194" s="1">
        <f>SUM(AE194:AH194)</f>
        <v>1</v>
      </c>
    </row>
    <row r="195" spans="14:35" x14ac:dyDescent="0.25">
      <c r="N195" s="1" t="s">
        <v>77</v>
      </c>
      <c r="O195" s="1">
        <v>8.4</v>
      </c>
      <c r="P195" s="1">
        <v>5</v>
      </c>
      <c r="Q195" s="1">
        <v>1</v>
      </c>
      <c r="R195" s="1">
        <f>IF(AND((10&gt;Q195),(Q195&gt;=P195),(P195&gt;=2)),1,0)</f>
        <v>0</v>
      </c>
      <c r="S195" s="1">
        <f>IF(AND((Q195&lt;P195),(Q195&gt;2),(P195&lt;10)),1,0)</f>
        <v>0</v>
      </c>
      <c r="T195" s="1">
        <f>IF(Q195&lt;=2,1,0)</f>
        <v>1</v>
      </c>
      <c r="U195" s="1">
        <f>IF(Q195&gt;=10,1,0)</f>
        <v>0</v>
      </c>
      <c r="V195" s="1">
        <f>SUM(R195:U195)</f>
        <v>1</v>
      </c>
      <c r="AA195" s="1" t="s">
        <v>95</v>
      </c>
      <c r="AB195" s="1">
        <v>5.2</v>
      </c>
      <c r="AC195" s="1">
        <v>5</v>
      </c>
      <c r="AD195" s="1">
        <v>8</v>
      </c>
      <c r="AE195" s="1">
        <f>IF(AND((10&gt;AD195),(AD195&gt;=AC195),(AC195&gt;=2)),1,0)</f>
        <v>1</v>
      </c>
      <c r="AF195" s="1">
        <f>IF(AND((AD195&lt;AC195),(AD195&gt;2),(AC195&lt;10)),1,0)</f>
        <v>0</v>
      </c>
      <c r="AG195" s="1">
        <f>IF(AD195&lt;=2,1,0)</f>
        <v>0</v>
      </c>
      <c r="AH195" s="1">
        <f>IF(AD195&gt;=10,1,0)</f>
        <v>0</v>
      </c>
      <c r="AI195" s="1">
        <f>SUM(AE195:AH195)</f>
        <v>1</v>
      </c>
    </row>
    <row r="196" spans="14:35" x14ac:dyDescent="0.25">
      <c r="N196" s="1" t="s">
        <v>77</v>
      </c>
      <c r="O196" s="1">
        <v>8.4</v>
      </c>
      <c r="P196" s="1">
        <v>5</v>
      </c>
      <c r="Q196" s="1">
        <v>2</v>
      </c>
      <c r="R196" s="1">
        <f>IF(AND((10&gt;Q196),(Q196&gt;=P196),(P196&gt;=2)),1,0)</f>
        <v>0</v>
      </c>
      <c r="S196" s="1">
        <f>IF(AND((Q196&lt;P196),(Q196&gt;2),(P196&lt;10)),1,0)</f>
        <v>0</v>
      </c>
      <c r="T196" s="1">
        <f>IF(Q196&lt;=2,1,0)</f>
        <v>1</v>
      </c>
      <c r="U196" s="1">
        <f>IF(Q196&gt;=10,1,0)</f>
        <v>0</v>
      </c>
      <c r="V196" s="1">
        <f>SUM(R196:U196)</f>
        <v>1</v>
      </c>
      <c r="AA196" s="1" t="s">
        <v>95</v>
      </c>
      <c r="AB196" s="1">
        <v>5.2</v>
      </c>
      <c r="AC196" s="1">
        <v>5</v>
      </c>
      <c r="AD196" s="1">
        <v>12</v>
      </c>
      <c r="AE196" s="1">
        <f>IF(AND((10&gt;AD196),(AD196&gt;=AC196),(AC196&gt;=2)),1,0)</f>
        <v>0</v>
      </c>
      <c r="AF196" s="1">
        <f>IF(AND((AD196&lt;AC196),(AD196&gt;2),(AC196&lt;10)),1,0)</f>
        <v>0</v>
      </c>
      <c r="AG196" s="1">
        <f>IF(AD196&lt;=2,1,0)</f>
        <v>0</v>
      </c>
      <c r="AH196" s="1">
        <f>IF(AD196&gt;=10,1,0)</f>
        <v>1</v>
      </c>
      <c r="AI196" s="1">
        <f>SUM(AE196:AH196)</f>
        <v>1</v>
      </c>
    </row>
    <row r="197" spans="14:35" x14ac:dyDescent="0.25">
      <c r="N197" s="1" t="s">
        <v>77</v>
      </c>
      <c r="O197" s="1">
        <v>8.4</v>
      </c>
      <c r="P197" s="1">
        <v>5</v>
      </c>
      <c r="Q197" s="1">
        <v>1</v>
      </c>
      <c r="R197" s="1">
        <f>IF(AND((10&gt;Q197),(Q197&gt;=P197),(P197&gt;=2)),1,0)</f>
        <v>0</v>
      </c>
      <c r="S197" s="1">
        <f>IF(AND((Q197&lt;P197),(Q197&gt;2),(P197&lt;10)),1,0)</f>
        <v>0</v>
      </c>
      <c r="T197" s="1">
        <f>IF(Q197&lt;=2,1,0)</f>
        <v>1</v>
      </c>
      <c r="U197" s="1">
        <f>IF(Q197&gt;=10,1,0)</f>
        <v>0</v>
      </c>
      <c r="V197" s="1">
        <f>SUM(R197:U197)</f>
        <v>1</v>
      </c>
      <c r="AA197" s="1" t="s">
        <v>95</v>
      </c>
      <c r="AB197" s="1">
        <v>5.2</v>
      </c>
      <c r="AC197" s="1">
        <v>5</v>
      </c>
      <c r="AD197" s="1">
        <v>1</v>
      </c>
      <c r="AE197" s="1">
        <f>IF(AND((10&gt;AD197),(AD197&gt;=AC197),(AC197&gt;=2)),1,0)</f>
        <v>0</v>
      </c>
      <c r="AF197" s="1">
        <f>IF(AND((AD197&lt;AC197),(AD197&gt;2),(AC197&lt;10)),1,0)</f>
        <v>0</v>
      </c>
      <c r="AG197" s="1">
        <f>IF(AD197&lt;=2,1,0)</f>
        <v>1</v>
      </c>
      <c r="AH197" s="1">
        <f>IF(AD197&gt;=10,1,0)</f>
        <v>0</v>
      </c>
      <c r="AI197" s="1">
        <f>SUM(AE197:AH197)</f>
        <v>1</v>
      </c>
    </row>
    <row r="198" spans="14:35" x14ac:dyDescent="0.25">
      <c r="N198" s="1" t="s">
        <v>77</v>
      </c>
      <c r="O198" s="1">
        <v>8.4</v>
      </c>
      <c r="P198" s="1">
        <v>5</v>
      </c>
      <c r="Q198" s="1">
        <v>2</v>
      </c>
      <c r="R198" s="1">
        <f>IF(AND((10&gt;Q198),(Q198&gt;=P198),(P198&gt;=2)),1,0)</f>
        <v>0</v>
      </c>
      <c r="S198" s="1">
        <f>IF(AND((Q198&lt;P198),(Q198&gt;2),(P198&lt;10)),1,0)</f>
        <v>0</v>
      </c>
      <c r="T198" s="1">
        <f>IF(Q198&lt;=2,1,0)</f>
        <v>1</v>
      </c>
      <c r="U198" s="1">
        <f>IF(Q198&gt;=10,1,0)</f>
        <v>0</v>
      </c>
      <c r="V198" s="1">
        <f>SUM(R198:U198)</f>
        <v>1</v>
      </c>
      <c r="AA198" s="1" t="s">
        <v>64</v>
      </c>
      <c r="AB198" s="1">
        <v>5.2</v>
      </c>
      <c r="AC198" s="1">
        <v>5</v>
      </c>
      <c r="AD198" s="1">
        <v>1</v>
      </c>
      <c r="AE198" s="1">
        <f>IF(AND((10&gt;AD198),(AD198&gt;=AC198),(AC198&gt;=2)),1,0)</f>
        <v>0</v>
      </c>
      <c r="AF198" s="1">
        <f>IF(AND((AD198&lt;AC198),(AD198&gt;2),(AC198&lt;10)),1,0)</f>
        <v>0</v>
      </c>
      <c r="AG198" s="1">
        <f>IF(AD198&lt;=2,1,0)</f>
        <v>1</v>
      </c>
      <c r="AH198" s="1">
        <f>IF(AD198&gt;=10,1,0)</f>
        <v>0</v>
      </c>
      <c r="AI198" s="1">
        <f>SUM(AE198:AH198)</f>
        <v>1</v>
      </c>
    </row>
    <row r="199" spans="14:35" x14ac:dyDescent="0.25">
      <c r="N199" s="1" t="s">
        <v>77</v>
      </c>
      <c r="O199" s="1">
        <v>8.4</v>
      </c>
      <c r="P199" s="1">
        <v>5</v>
      </c>
      <c r="Q199" s="1">
        <v>2</v>
      </c>
      <c r="R199" s="1">
        <f>IF(AND((10&gt;Q199),(Q199&gt;=P199),(P199&gt;=2)),1,0)</f>
        <v>0</v>
      </c>
      <c r="S199" s="1">
        <f>IF(AND((Q199&lt;P199),(Q199&gt;2),(P199&lt;10)),1,0)</f>
        <v>0</v>
      </c>
      <c r="T199" s="1">
        <f>IF(Q199&lt;=2,1,0)</f>
        <v>1</v>
      </c>
      <c r="U199" s="1">
        <f>IF(Q199&gt;=10,1,0)</f>
        <v>0</v>
      </c>
      <c r="V199" s="1">
        <f>SUM(R199:U199)</f>
        <v>1</v>
      </c>
      <c r="AA199" s="1" t="s">
        <v>110</v>
      </c>
      <c r="AB199" s="1">
        <v>5.2</v>
      </c>
      <c r="AC199" s="1">
        <v>5</v>
      </c>
      <c r="AD199" s="1">
        <v>1</v>
      </c>
      <c r="AE199" s="1">
        <f>IF(AND((10&gt;AD199),(AD199&gt;=AC199),(AC199&gt;=2)),1,0)</f>
        <v>0</v>
      </c>
      <c r="AF199" s="1">
        <f>IF(AND((AD199&lt;AC199),(AD199&gt;2),(AC199&lt;10)),1,0)</f>
        <v>0</v>
      </c>
      <c r="AG199" s="1">
        <f>IF(AD199&lt;=2,1,0)</f>
        <v>1</v>
      </c>
      <c r="AH199" s="1">
        <f>IF(AD199&gt;=10,1,0)</f>
        <v>0</v>
      </c>
      <c r="AI199" s="1">
        <f>SUM(AE199:AH199)</f>
        <v>1</v>
      </c>
    </row>
    <row r="200" spans="14:35" x14ac:dyDescent="0.25">
      <c r="N200" s="1" t="s">
        <v>77</v>
      </c>
      <c r="O200" s="1">
        <v>8.4</v>
      </c>
      <c r="P200" s="1">
        <v>4</v>
      </c>
      <c r="Q200" s="1">
        <v>2</v>
      </c>
      <c r="R200" s="1">
        <f>IF(AND((10&gt;Q200),(Q200&gt;=P200),(P200&gt;=2)),1,0)</f>
        <v>0</v>
      </c>
      <c r="S200" s="1">
        <f>IF(AND((Q200&lt;P200),(Q200&gt;2),(P200&lt;10)),1,0)</f>
        <v>0</v>
      </c>
      <c r="T200" s="1">
        <f>IF(Q200&lt;=2,1,0)</f>
        <v>1</v>
      </c>
      <c r="U200" s="1">
        <f>IF(Q200&gt;=10,1,0)</f>
        <v>0</v>
      </c>
      <c r="V200" s="1">
        <f>SUM(R200:U200)</f>
        <v>1</v>
      </c>
      <c r="AA200" s="1" t="s">
        <v>69</v>
      </c>
      <c r="AB200" s="1">
        <v>5.2</v>
      </c>
      <c r="AC200" s="1">
        <v>5</v>
      </c>
      <c r="AD200" s="1">
        <v>0</v>
      </c>
      <c r="AE200" s="1">
        <f>IF(AND((10&gt;AD200),(AD200&gt;=AC200),(AC200&gt;=2)),1,0)</f>
        <v>0</v>
      </c>
      <c r="AF200" s="1">
        <f>IF(AND((AD200&lt;AC200),(AD200&gt;2),(AC200&lt;10)),1,0)</f>
        <v>0</v>
      </c>
      <c r="AG200" s="1">
        <f>IF(AD200&lt;=2,1,0)</f>
        <v>1</v>
      </c>
      <c r="AH200" s="1">
        <f>IF(AD200&gt;=10,1,0)</f>
        <v>0</v>
      </c>
      <c r="AI200" s="1">
        <f>SUM(AE200:AH200)</f>
        <v>1</v>
      </c>
    </row>
    <row r="201" spans="14:35" x14ac:dyDescent="0.25">
      <c r="N201" s="1" t="s">
        <v>93</v>
      </c>
      <c r="O201" s="1">
        <v>8.4</v>
      </c>
      <c r="P201" s="1">
        <v>4</v>
      </c>
      <c r="Q201" s="1">
        <v>1</v>
      </c>
      <c r="R201" s="1">
        <f>IF(AND((10&gt;Q201),(Q201&gt;=P201),(P201&gt;=2)),1,0)</f>
        <v>0</v>
      </c>
      <c r="S201" s="1">
        <f>IF(AND((Q201&lt;P201),(Q201&gt;2),(P201&lt;10)),1,0)</f>
        <v>0</v>
      </c>
      <c r="T201" s="1">
        <f>IF(Q201&lt;=2,1,0)</f>
        <v>1</v>
      </c>
      <c r="U201" s="1">
        <f>IF(Q201&gt;=10,1,0)</f>
        <v>0</v>
      </c>
      <c r="V201" s="1">
        <f>SUM(R201:U201)</f>
        <v>1</v>
      </c>
      <c r="AA201" s="1" t="s">
        <v>64</v>
      </c>
      <c r="AB201" s="1">
        <v>5.2</v>
      </c>
      <c r="AC201" s="1">
        <v>5</v>
      </c>
      <c r="AD201" s="1">
        <v>1</v>
      </c>
      <c r="AE201" s="1">
        <f>IF(AND((10&gt;AD201),(AD201&gt;=AC201),(AC201&gt;=2)),1,0)</f>
        <v>0</v>
      </c>
      <c r="AF201" s="1">
        <f>IF(AND((AD201&lt;AC201),(AD201&gt;2),(AC201&lt;10)),1,0)</f>
        <v>0</v>
      </c>
      <c r="AG201" s="1">
        <f>IF(AD201&lt;=2,1,0)</f>
        <v>1</v>
      </c>
      <c r="AH201" s="1">
        <f>IF(AD201&gt;=10,1,0)</f>
        <v>0</v>
      </c>
      <c r="AI201" s="1">
        <f>SUM(AE201:AH201)</f>
        <v>1</v>
      </c>
    </row>
    <row r="202" spans="14:35" x14ac:dyDescent="0.25">
      <c r="N202" s="1" t="s">
        <v>77</v>
      </c>
      <c r="O202" s="1">
        <v>8.4</v>
      </c>
      <c r="P202" s="1">
        <v>4</v>
      </c>
      <c r="Q202" s="1">
        <v>2</v>
      </c>
      <c r="R202" s="1">
        <f>IF(AND((10&gt;Q202),(Q202&gt;=P202),(P202&gt;=2)),1,0)</f>
        <v>0</v>
      </c>
      <c r="S202" s="1">
        <f>IF(AND((Q202&lt;P202),(Q202&gt;2),(P202&lt;10)),1,0)</f>
        <v>0</v>
      </c>
      <c r="T202" s="1">
        <f>IF(Q202&lt;=2,1,0)</f>
        <v>1</v>
      </c>
      <c r="U202" s="1">
        <f>IF(Q202&gt;=10,1,0)</f>
        <v>0</v>
      </c>
      <c r="V202" s="1">
        <f>SUM(R202:U202)</f>
        <v>1</v>
      </c>
      <c r="AA202" s="1" t="s">
        <v>64</v>
      </c>
      <c r="AB202" s="1">
        <v>5.2</v>
      </c>
      <c r="AC202" s="1">
        <v>5</v>
      </c>
      <c r="AD202" s="1">
        <v>1</v>
      </c>
      <c r="AE202" s="1">
        <f>IF(AND((10&gt;AD202),(AD202&gt;=AC202),(AC202&gt;=2)),1,0)</f>
        <v>0</v>
      </c>
      <c r="AF202" s="1">
        <f>IF(AND((AD202&lt;AC202),(AD202&gt;2),(AC202&lt;10)),1,0)</f>
        <v>0</v>
      </c>
      <c r="AG202" s="1">
        <f>IF(AD202&lt;=2,1,0)</f>
        <v>1</v>
      </c>
      <c r="AH202" s="1">
        <f>IF(AD202&gt;=10,1,0)</f>
        <v>0</v>
      </c>
      <c r="AI202" s="1">
        <f>SUM(AE202:AH202)</f>
        <v>1</v>
      </c>
    </row>
    <row r="203" spans="14:35" x14ac:dyDescent="0.25">
      <c r="N203" s="1" t="s">
        <v>93</v>
      </c>
      <c r="O203" s="1">
        <v>8.4</v>
      </c>
      <c r="P203" s="1">
        <v>4</v>
      </c>
      <c r="Q203" s="1">
        <v>2</v>
      </c>
      <c r="R203" s="1">
        <f>IF(AND((10&gt;Q203),(Q203&gt;=P203),(P203&gt;=2)),1,0)</f>
        <v>0</v>
      </c>
      <c r="S203" s="1">
        <f>IF(AND((Q203&lt;P203),(Q203&gt;2),(P203&lt;10)),1,0)</f>
        <v>0</v>
      </c>
      <c r="T203" s="1">
        <f>IF(Q203&lt;=2,1,0)</f>
        <v>1</v>
      </c>
      <c r="U203" s="1">
        <f>IF(Q203&gt;=10,1,0)</f>
        <v>0</v>
      </c>
      <c r="V203" s="1">
        <f>SUM(R203:U203)</f>
        <v>1</v>
      </c>
      <c r="AA203" s="1" t="s">
        <v>69</v>
      </c>
      <c r="AB203" s="1">
        <v>5.2</v>
      </c>
      <c r="AC203" s="1">
        <v>5</v>
      </c>
      <c r="AD203" s="1">
        <v>1</v>
      </c>
      <c r="AE203" s="1">
        <f>IF(AND((10&gt;AD203),(AD203&gt;=AC203),(AC203&gt;=2)),1,0)</f>
        <v>0</v>
      </c>
      <c r="AF203" s="1">
        <f>IF(AND((AD203&lt;AC203),(AD203&gt;2),(AC203&lt;10)),1,0)</f>
        <v>0</v>
      </c>
      <c r="AG203" s="1">
        <f>IF(AD203&lt;=2,1,0)</f>
        <v>1</v>
      </c>
      <c r="AH203" s="1">
        <f>IF(AD203&gt;=10,1,0)</f>
        <v>0</v>
      </c>
      <c r="AI203" s="1">
        <f>SUM(AE203:AH203)</f>
        <v>1</v>
      </c>
    </row>
    <row r="204" spans="14:35" x14ac:dyDescent="0.25">
      <c r="N204" s="1" t="s">
        <v>93</v>
      </c>
      <c r="O204" s="1">
        <v>8.4</v>
      </c>
      <c r="P204" s="1">
        <v>4</v>
      </c>
      <c r="Q204" s="1">
        <v>2</v>
      </c>
      <c r="R204" s="1">
        <f>IF(AND((10&gt;Q204),(Q204&gt;=P204),(P204&gt;=2)),1,0)</f>
        <v>0</v>
      </c>
      <c r="S204" s="1">
        <f>IF(AND((Q204&lt;P204),(Q204&gt;2),(P204&lt;10)),1,0)</f>
        <v>0</v>
      </c>
      <c r="T204" s="1">
        <f>IF(Q204&lt;=2,1,0)</f>
        <v>1</v>
      </c>
      <c r="U204" s="1">
        <f>IF(Q204&gt;=10,1,0)</f>
        <v>0</v>
      </c>
      <c r="V204" s="1">
        <f>SUM(R204:U204)</f>
        <v>1</v>
      </c>
      <c r="AA204" s="1" t="s">
        <v>95</v>
      </c>
      <c r="AB204" s="1">
        <v>5.2</v>
      </c>
      <c r="AC204" s="1">
        <v>5</v>
      </c>
      <c r="AD204" s="1">
        <v>2</v>
      </c>
      <c r="AE204" s="1">
        <f>IF(AND((10&gt;AD204),(AD204&gt;=AC204),(AC204&gt;=2)),1,0)</f>
        <v>0</v>
      </c>
      <c r="AF204" s="1">
        <f>IF(AND((AD204&lt;AC204),(AD204&gt;2),(AC204&lt;10)),1,0)</f>
        <v>0</v>
      </c>
      <c r="AG204" s="1">
        <f>IF(AD204&lt;=2,1,0)</f>
        <v>1</v>
      </c>
      <c r="AH204" s="1">
        <f>IF(AD204&gt;=10,1,0)</f>
        <v>0</v>
      </c>
      <c r="AI204" s="1">
        <f>SUM(AE204:AH204)</f>
        <v>1</v>
      </c>
    </row>
    <row r="205" spans="14:35" x14ac:dyDescent="0.25">
      <c r="N205" s="1" t="s">
        <v>93</v>
      </c>
      <c r="O205" s="1">
        <v>8.4</v>
      </c>
      <c r="P205" s="1">
        <v>4</v>
      </c>
      <c r="Q205" s="1">
        <v>2</v>
      </c>
      <c r="R205" s="1">
        <f>IF(AND((10&gt;Q205),(Q205&gt;=P205),(P205&gt;=2)),1,0)</f>
        <v>0</v>
      </c>
      <c r="S205" s="1">
        <f>IF(AND((Q205&lt;P205),(Q205&gt;2),(P205&lt;10)),1,0)</f>
        <v>0</v>
      </c>
      <c r="T205" s="1">
        <f>IF(Q205&lt;=2,1,0)</f>
        <v>1</v>
      </c>
      <c r="U205" s="1">
        <f>IF(Q205&gt;=10,1,0)</f>
        <v>0</v>
      </c>
      <c r="V205" s="1">
        <f>SUM(R205:U205)</f>
        <v>1</v>
      </c>
      <c r="AA205" s="1" t="s">
        <v>64</v>
      </c>
      <c r="AB205" s="1">
        <v>5.2</v>
      </c>
      <c r="AC205" s="1">
        <v>5</v>
      </c>
      <c r="AD205" s="1">
        <v>1</v>
      </c>
      <c r="AE205" s="1">
        <f>IF(AND((10&gt;AD205),(AD205&gt;=AC205),(AC205&gt;=2)),1,0)</f>
        <v>0</v>
      </c>
      <c r="AF205" s="1">
        <f>IF(AND((AD205&lt;AC205),(AD205&gt;2),(AC205&lt;10)),1,0)</f>
        <v>0</v>
      </c>
      <c r="AG205" s="1">
        <f>IF(AD205&lt;=2,1,0)</f>
        <v>1</v>
      </c>
      <c r="AH205" s="1">
        <f>IF(AD205&gt;=10,1,0)</f>
        <v>0</v>
      </c>
      <c r="AI205" s="1">
        <f>SUM(AE205:AH205)</f>
        <v>1</v>
      </c>
    </row>
    <row r="206" spans="14:35" x14ac:dyDescent="0.25">
      <c r="N206" s="1" t="s">
        <v>93</v>
      </c>
      <c r="O206" s="1">
        <v>8.4</v>
      </c>
      <c r="P206" s="1">
        <v>2</v>
      </c>
      <c r="Q206" s="1">
        <v>1</v>
      </c>
      <c r="R206" s="1">
        <f>IF(AND((10&gt;Q206),(Q206&gt;=P206),(P206&gt;=2)),1,0)</f>
        <v>0</v>
      </c>
      <c r="S206" s="1">
        <f>IF(AND((Q206&lt;P206),(Q206&gt;2),(P206&lt;10)),1,0)</f>
        <v>0</v>
      </c>
      <c r="T206" s="1">
        <f>IF(Q206&lt;=2,1,0)</f>
        <v>1</v>
      </c>
      <c r="U206" s="1">
        <f>IF(Q206&gt;=10,1,0)</f>
        <v>0</v>
      </c>
      <c r="V206" s="1">
        <f>SUM(R206:U206)</f>
        <v>1</v>
      </c>
      <c r="AA206" s="1" t="s">
        <v>69</v>
      </c>
      <c r="AB206" s="1">
        <v>5.2</v>
      </c>
      <c r="AC206" s="1">
        <v>5</v>
      </c>
      <c r="AD206" s="1">
        <v>0</v>
      </c>
      <c r="AE206" s="1">
        <f>IF(AND((10&gt;AD206),(AD206&gt;=AC206),(AC206&gt;=2)),1,0)</f>
        <v>0</v>
      </c>
      <c r="AF206" s="1">
        <f>IF(AND((AD206&lt;AC206),(AD206&gt;2),(AC206&lt;10)),1,0)</f>
        <v>0</v>
      </c>
      <c r="AG206" s="1">
        <f>IF(AD206&lt;=2,1,0)</f>
        <v>1</v>
      </c>
      <c r="AH206" s="1">
        <f>IF(AD206&gt;=10,1,0)</f>
        <v>0</v>
      </c>
      <c r="AI206" s="1">
        <f>SUM(AE206:AH206)</f>
        <v>1</v>
      </c>
    </row>
    <row r="207" spans="14:35" x14ac:dyDescent="0.25">
      <c r="N207" s="1" t="s">
        <v>82</v>
      </c>
      <c r="O207" s="1">
        <v>8.5</v>
      </c>
      <c r="P207" s="1">
        <v>6</v>
      </c>
      <c r="Q207" s="1">
        <v>8</v>
      </c>
      <c r="R207" s="1">
        <f>IF(AND((10&gt;Q207),(Q207&gt;=P207),(P207&gt;=2)),1,0)</f>
        <v>1</v>
      </c>
      <c r="S207" s="1">
        <f>IF(AND((Q207&lt;P207),(Q207&gt;2),(P207&lt;10)),1,0)</f>
        <v>0</v>
      </c>
      <c r="T207" s="1">
        <f>IF(Q207&lt;=2,1,0)</f>
        <v>0</v>
      </c>
      <c r="U207" s="1">
        <f>IF(Q207&gt;=10,1,0)</f>
        <v>0</v>
      </c>
      <c r="V207" s="1">
        <f>SUM(R207:U207)</f>
        <v>1</v>
      </c>
      <c r="AA207" s="1" t="s">
        <v>64</v>
      </c>
      <c r="AB207" s="1">
        <v>5.2</v>
      </c>
      <c r="AC207" s="1">
        <v>5</v>
      </c>
      <c r="AD207" s="1">
        <v>1</v>
      </c>
      <c r="AE207" s="1">
        <f>IF(AND((10&gt;AD207),(AD207&gt;=AC207),(AC207&gt;=2)),1,0)</f>
        <v>0</v>
      </c>
      <c r="AF207" s="1">
        <f>IF(AND((AD207&lt;AC207),(AD207&gt;2),(AC207&lt;10)),1,0)</f>
        <v>0</v>
      </c>
      <c r="AG207" s="1">
        <f>IF(AD207&lt;=2,1,0)</f>
        <v>1</v>
      </c>
      <c r="AH207" s="1">
        <f>IF(AD207&gt;=10,1,0)</f>
        <v>0</v>
      </c>
      <c r="AI207" s="1">
        <f>SUM(AE207:AH207)</f>
        <v>1</v>
      </c>
    </row>
    <row r="208" spans="14:35" x14ac:dyDescent="0.25">
      <c r="N208" s="1" t="s">
        <v>82</v>
      </c>
      <c r="O208" s="1">
        <v>8.5</v>
      </c>
      <c r="P208" s="1">
        <v>6</v>
      </c>
      <c r="Q208" s="1">
        <v>5</v>
      </c>
      <c r="R208" s="1">
        <f>IF(AND((10&gt;Q208),(Q208&gt;=P208),(P208&gt;=2)),1,0)</f>
        <v>0</v>
      </c>
      <c r="S208" s="1">
        <f>IF(AND((Q208&lt;P208),(Q208&gt;2),(P208&lt;10)),1,0)</f>
        <v>1</v>
      </c>
      <c r="T208" s="1">
        <f>IF(Q208&lt;=2,1,0)</f>
        <v>0</v>
      </c>
      <c r="U208" s="1">
        <f>IF(Q208&gt;=10,1,0)</f>
        <v>0</v>
      </c>
      <c r="V208" s="1">
        <f>SUM(R208:U208)</f>
        <v>1</v>
      </c>
      <c r="AA208" s="1" t="s">
        <v>69</v>
      </c>
      <c r="AB208" s="1">
        <v>5.2</v>
      </c>
      <c r="AC208" s="1">
        <v>5</v>
      </c>
      <c r="AD208" s="1">
        <v>2</v>
      </c>
      <c r="AE208" s="1">
        <f>IF(AND((10&gt;AD208),(AD208&gt;=AC208),(AC208&gt;=2)),1,0)</f>
        <v>0</v>
      </c>
      <c r="AF208" s="1">
        <f>IF(AND((AD208&lt;AC208),(AD208&gt;2),(AC208&lt;10)),1,0)</f>
        <v>0</v>
      </c>
      <c r="AG208" s="1">
        <f>IF(AD208&lt;=2,1,0)</f>
        <v>1</v>
      </c>
      <c r="AH208" s="1">
        <f>IF(AD208&gt;=10,1,0)</f>
        <v>0</v>
      </c>
      <c r="AI208" s="1">
        <f>SUM(AE208:AH208)</f>
        <v>1</v>
      </c>
    </row>
    <row r="209" spans="14:35" x14ac:dyDescent="0.25">
      <c r="N209" s="1" t="s">
        <v>82</v>
      </c>
      <c r="O209" s="1">
        <v>8.5</v>
      </c>
      <c r="P209" s="1">
        <v>6</v>
      </c>
      <c r="Q209" s="1">
        <v>2</v>
      </c>
      <c r="R209" s="1">
        <f>IF(AND((10&gt;Q209),(Q209&gt;=P209),(P209&gt;=2)),1,0)</f>
        <v>0</v>
      </c>
      <c r="S209" s="1">
        <f>IF(AND((Q209&lt;P209),(Q209&gt;2),(P209&lt;10)),1,0)</f>
        <v>0</v>
      </c>
      <c r="T209" s="1">
        <f>IF(Q209&lt;=2,1,0)</f>
        <v>1</v>
      </c>
      <c r="U209" s="1">
        <f>IF(Q209&gt;=10,1,0)</f>
        <v>0</v>
      </c>
      <c r="V209" s="1">
        <f>SUM(R209:U209)</f>
        <v>1</v>
      </c>
      <c r="AA209" s="1" t="s">
        <v>95</v>
      </c>
      <c r="AB209" s="1">
        <v>5.2</v>
      </c>
      <c r="AC209" s="1">
        <v>5</v>
      </c>
      <c r="AD209" s="1">
        <v>2</v>
      </c>
      <c r="AE209" s="1">
        <f>IF(AND((10&gt;AD209),(AD209&gt;=AC209),(AC209&gt;=2)),1,0)</f>
        <v>0</v>
      </c>
      <c r="AF209" s="1">
        <f>IF(AND((AD209&lt;AC209),(AD209&gt;2),(AC209&lt;10)),1,0)</f>
        <v>0</v>
      </c>
      <c r="AG209" s="1">
        <f>IF(AD209&lt;=2,1,0)</f>
        <v>1</v>
      </c>
      <c r="AH209" s="1">
        <f>IF(AD209&gt;=10,1,0)</f>
        <v>0</v>
      </c>
      <c r="AI209" s="1">
        <f>SUM(AE209:AH209)</f>
        <v>1</v>
      </c>
    </row>
    <row r="210" spans="14:35" x14ac:dyDescent="0.25">
      <c r="N210" s="1" t="s">
        <v>82</v>
      </c>
      <c r="O210" s="1">
        <v>8.5</v>
      </c>
      <c r="P210" s="1">
        <v>6</v>
      </c>
      <c r="Q210" s="1">
        <v>1</v>
      </c>
      <c r="R210" s="1">
        <f>IF(AND((10&gt;Q210),(Q210&gt;=P210),(P210&gt;=2)),1,0)</f>
        <v>0</v>
      </c>
      <c r="S210" s="1">
        <f>IF(AND((Q210&lt;P210),(Q210&gt;2),(P210&lt;10)),1,0)</f>
        <v>0</v>
      </c>
      <c r="T210" s="1">
        <f>IF(Q210&lt;=2,1,0)</f>
        <v>1</v>
      </c>
      <c r="U210" s="1">
        <f>IF(Q210&gt;=10,1,0)</f>
        <v>0</v>
      </c>
      <c r="V210" s="1">
        <f>SUM(R210:U210)</f>
        <v>1</v>
      </c>
      <c r="AA210" s="1" t="s">
        <v>64</v>
      </c>
      <c r="AB210" s="1">
        <v>5.2</v>
      </c>
      <c r="AC210" s="1">
        <v>5</v>
      </c>
      <c r="AD210" s="1">
        <v>1</v>
      </c>
      <c r="AE210" s="1">
        <f>IF(AND((10&gt;AD210),(AD210&gt;=AC210),(AC210&gt;=2)),1,0)</f>
        <v>0</v>
      </c>
      <c r="AF210" s="1">
        <f>IF(AND((AD210&lt;AC210),(AD210&gt;2),(AC210&lt;10)),1,0)</f>
        <v>0</v>
      </c>
      <c r="AG210" s="1">
        <f>IF(AD210&lt;=2,1,0)</f>
        <v>1</v>
      </c>
      <c r="AH210" s="1">
        <f>IF(AD210&gt;=10,1,0)</f>
        <v>0</v>
      </c>
      <c r="AI210" s="1">
        <f>SUM(AE210:AH210)</f>
        <v>1</v>
      </c>
    </row>
    <row r="211" spans="14:35" x14ac:dyDescent="0.25">
      <c r="N211" s="1" t="s">
        <v>82</v>
      </c>
      <c r="O211" s="1">
        <v>8.5</v>
      </c>
      <c r="P211" s="1">
        <v>6</v>
      </c>
      <c r="Q211" s="1">
        <v>2</v>
      </c>
      <c r="R211" s="1">
        <f>IF(AND((10&gt;Q211),(Q211&gt;=P211),(P211&gt;=2)),1,0)</f>
        <v>0</v>
      </c>
      <c r="S211" s="1">
        <f>IF(AND((Q211&lt;P211),(Q211&gt;2),(P211&lt;10)),1,0)</f>
        <v>0</v>
      </c>
      <c r="T211" s="1">
        <f>IF(Q211&lt;=2,1,0)</f>
        <v>1</v>
      </c>
      <c r="U211" s="1">
        <f>IF(Q211&gt;=10,1,0)</f>
        <v>0</v>
      </c>
      <c r="V211" s="1">
        <f>SUM(R211:U211)</f>
        <v>1</v>
      </c>
      <c r="AA211" s="1" t="s">
        <v>95</v>
      </c>
      <c r="AB211" s="1">
        <v>5.2</v>
      </c>
      <c r="AC211" s="1">
        <v>5</v>
      </c>
      <c r="AD211" s="1">
        <v>2</v>
      </c>
      <c r="AE211" s="1">
        <f>IF(AND((10&gt;AD211),(AD211&gt;=AC211),(AC211&gt;=2)),1,0)</f>
        <v>0</v>
      </c>
      <c r="AF211" s="1">
        <f>IF(AND((AD211&lt;AC211),(AD211&gt;2),(AC211&lt;10)),1,0)</f>
        <v>0</v>
      </c>
      <c r="AG211" s="1">
        <f>IF(AD211&lt;=2,1,0)</f>
        <v>1</v>
      </c>
      <c r="AH211" s="1">
        <f>IF(AD211&gt;=10,1,0)</f>
        <v>0</v>
      </c>
      <c r="AI211" s="1">
        <f>SUM(AE211:AH211)</f>
        <v>1</v>
      </c>
    </row>
    <row r="212" spans="14:35" x14ac:dyDescent="0.25">
      <c r="N212" s="1" t="s">
        <v>82</v>
      </c>
      <c r="O212" s="1">
        <v>8.5</v>
      </c>
      <c r="P212" s="1">
        <v>6</v>
      </c>
      <c r="Q212" s="1">
        <v>1</v>
      </c>
      <c r="R212" s="1">
        <f>IF(AND((10&gt;Q212),(Q212&gt;=P212),(P212&gt;=2)),1,0)</f>
        <v>0</v>
      </c>
      <c r="S212" s="1">
        <f>IF(AND((Q212&lt;P212),(Q212&gt;2),(P212&lt;10)),1,0)</f>
        <v>0</v>
      </c>
      <c r="T212" s="1">
        <f>IF(Q212&lt;=2,1,0)</f>
        <v>1</v>
      </c>
      <c r="U212" s="1">
        <f>IF(Q212&gt;=10,1,0)</f>
        <v>0</v>
      </c>
      <c r="V212" s="1">
        <f>SUM(R212:U212)</f>
        <v>1</v>
      </c>
      <c r="AA212" s="1" t="s">
        <v>95</v>
      </c>
      <c r="AB212" s="1">
        <v>5.2</v>
      </c>
      <c r="AC212" s="1">
        <v>4</v>
      </c>
      <c r="AD212" s="1">
        <v>4</v>
      </c>
      <c r="AE212" s="1">
        <f>IF(AND((10&gt;AD212),(AD212&gt;=AC212),(AC212&gt;=2)),1,0)</f>
        <v>1</v>
      </c>
      <c r="AF212" s="1">
        <f>IF(AND((AD212&lt;AC212),(AD212&gt;2),(AC212&lt;10)),1,0)</f>
        <v>0</v>
      </c>
      <c r="AG212" s="1">
        <f>IF(AD212&lt;=2,1,0)</f>
        <v>0</v>
      </c>
      <c r="AH212" s="1">
        <f>IF(AD212&gt;=10,1,0)</f>
        <v>0</v>
      </c>
      <c r="AI212" s="1">
        <f>SUM(AE212:AH212)</f>
        <v>1</v>
      </c>
    </row>
    <row r="213" spans="14:35" x14ac:dyDescent="0.25">
      <c r="N213" s="1" t="s">
        <v>82</v>
      </c>
      <c r="O213" s="1">
        <v>8.5</v>
      </c>
      <c r="P213" s="1">
        <v>5</v>
      </c>
      <c r="Q213" s="1">
        <v>5</v>
      </c>
      <c r="R213" s="1">
        <f>IF(AND((10&gt;Q213),(Q213&gt;=P213),(P213&gt;=2)),1,0)</f>
        <v>1</v>
      </c>
      <c r="S213" s="1">
        <f>IF(AND((Q213&lt;P213),(Q213&gt;2),(P213&lt;10)),1,0)</f>
        <v>0</v>
      </c>
      <c r="T213" s="1">
        <f>IF(Q213&lt;=2,1,0)</f>
        <v>0</v>
      </c>
      <c r="U213" s="1">
        <f>IF(Q213&gt;=10,1,0)</f>
        <v>0</v>
      </c>
      <c r="V213" s="1">
        <f>SUM(R213:U213)</f>
        <v>1</v>
      </c>
      <c r="AA213" s="1" t="s">
        <v>64</v>
      </c>
      <c r="AB213" s="1">
        <v>5.2</v>
      </c>
      <c r="AC213" s="1">
        <v>4</v>
      </c>
      <c r="AD213" s="1">
        <v>5</v>
      </c>
      <c r="AE213" s="1">
        <f>IF(AND((10&gt;AD213),(AD213&gt;=AC213),(AC213&gt;=2)),1,0)</f>
        <v>1</v>
      </c>
      <c r="AF213" s="1">
        <f>IF(AND((AD213&lt;AC213),(AD213&gt;2),(AC213&lt;10)),1,0)</f>
        <v>0</v>
      </c>
      <c r="AG213" s="1">
        <f>IF(AD213&lt;=2,1,0)</f>
        <v>0</v>
      </c>
      <c r="AH213" s="1">
        <f>IF(AD213&gt;=10,1,0)</f>
        <v>0</v>
      </c>
      <c r="AI213" s="1">
        <f>SUM(AE213:AH213)</f>
        <v>1</v>
      </c>
    </row>
    <row r="214" spans="14:35" x14ac:dyDescent="0.25">
      <c r="N214" s="1" t="s">
        <v>82</v>
      </c>
      <c r="O214" s="1">
        <v>8.5</v>
      </c>
      <c r="P214" s="1">
        <v>5</v>
      </c>
      <c r="Q214" s="1">
        <v>5</v>
      </c>
      <c r="R214" s="1">
        <f>IF(AND((10&gt;Q214),(Q214&gt;=P214),(P214&gt;=2)),1,0)</f>
        <v>1</v>
      </c>
      <c r="S214" s="1">
        <f>IF(AND((Q214&lt;P214),(Q214&gt;2),(P214&lt;10)),1,0)</f>
        <v>0</v>
      </c>
      <c r="T214" s="1">
        <f>IF(Q214&lt;=2,1,0)</f>
        <v>0</v>
      </c>
      <c r="U214" s="1">
        <f>IF(Q214&gt;=10,1,0)</f>
        <v>0</v>
      </c>
      <c r="V214" s="1">
        <f>SUM(R214:U214)</f>
        <v>1</v>
      </c>
      <c r="AA214" s="1" t="s">
        <v>64</v>
      </c>
      <c r="AB214" s="1">
        <v>5.2</v>
      </c>
      <c r="AC214" s="1">
        <v>4</v>
      </c>
      <c r="AD214" s="1">
        <v>7</v>
      </c>
      <c r="AE214" s="1">
        <f>IF(AND((10&gt;AD214),(AD214&gt;=AC214),(AC214&gt;=2)),1,0)</f>
        <v>1</v>
      </c>
      <c r="AF214" s="1">
        <f>IF(AND((AD214&lt;AC214),(AD214&gt;2),(AC214&lt;10)),1,0)</f>
        <v>0</v>
      </c>
      <c r="AG214" s="1">
        <f>IF(AD214&lt;=2,1,0)</f>
        <v>0</v>
      </c>
      <c r="AH214" s="1">
        <f>IF(AD214&gt;=10,1,0)</f>
        <v>0</v>
      </c>
      <c r="AI214" s="1">
        <f>SUM(AE214:AH214)</f>
        <v>1</v>
      </c>
    </row>
    <row r="215" spans="14:35" x14ac:dyDescent="0.25">
      <c r="N215" s="1" t="s">
        <v>82</v>
      </c>
      <c r="O215" s="1">
        <v>8.5</v>
      </c>
      <c r="P215" s="1">
        <v>5</v>
      </c>
      <c r="Q215" s="1">
        <v>2</v>
      </c>
      <c r="R215" s="1">
        <f>IF(AND((10&gt;Q215),(Q215&gt;=P215),(P215&gt;=2)),1,0)</f>
        <v>0</v>
      </c>
      <c r="S215" s="1">
        <f>IF(AND((Q215&lt;P215),(Q215&gt;2),(P215&lt;10)),1,0)</f>
        <v>0</v>
      </c>
      <c r="T215" s="1">
        <f>IF(Q215&lt;=2,1,0)</f>
        <v>1</v>
      </c>
      <c r="U215" s="1">
        <f>IF(Q215&gt;=10,1,0)</f>
        <v>0</v>
      </c>
      <c r="V215" s="1">
        <f>SUM(R215:U215)</f>
        <v>1</v>
      </c>
      <c r="AA215" s="1" t="s">
        <v>64</v>
      </c>
      <c r="AB215" s="1">
        <v>5.2</v>
      </c>
      <c r="AC215" s="1">
        <v>4</v>
      </c>
      <c r="AD215" s="1">
        <v>1</v>
      </c>
      <c r="AE215" s="1">
        <f>IF(AND((10&gt;AD215),(AD215&gt;=AC215),(AC215&gt;=2)),1,0)</f>
        <v>0</v>
      </c>
      <c r="AF215" s="1">
        <f>IF(AND((AD215&lt;AC215),(AD215&gt;2),(AC215&lt;10)),1,0)</f>
        <v>0</v>
      </c>
      <c r="AG215" s="1">
        <f>IF(AD215&lt;=2,1,0)</f>
        <v>1</v>
      </c>
      <c r="AH215" s="1">
        <f>IF(AD215&gt;=10,1,0)</f>
        <v>0</v>
      </c>
      <c r="AI215" s="1">
        <f>SUM(AE215:AH215)</f>
        <v>1</v>
      </c>
    </row>
    <row r="216" spans="14:35" x14ac:dyDescent="0.25">
      <c r="N216" s="1" t="s">
        <v>82</v>
      </c>
      <c r="O216" s="1">
        <v>8.5</v>
      </c>
      <c r="P216" s="1">
        <v>4</v>
      </c>
      <c r="Q216" s="1">
        <v>5</v>
      </c>
      <c r="R216" s="1">
        <f>IF(AND((10&gt;Q216),(Q216&gt;=P216),(P216&gt;=2)),1,0)</f>
        <v>1</v>
      </c>
      <c r="S216" s="1">
        <f>IF(AND((Q216&lt;P216),(Q216&gt;2),(P216&lt;10)),1,0)</f>
        <v>0</v>
      </c>
      <c r="T216" s="1">
        <f>IF(Q216&lt;=2,1,0)</f>
        <v>0</v>
      </c>
      <c r="U216" s="1">
        <f>IF(Q216&gt;=10,1,0)</f>
        <v>0</v>
      </c>
      <c r="V216" s="1">
        <f>SUM(R216:U216)</f>
        <v>1</v>
      </c>
      <c r="AA216" s="1" t="s">
        <v>64</v>
      </c>
      <c r="AB216" s="1">
        <v>5.2</v>
      </c>
      <c r="AC216" s="1">
        <v>4</v>
      </c>
      <c r="AD216" s="1">
        <v>1</v>
      </c>
      <c r="AE216" s="1">
        <f>IF(AND((10&gt;AD216),(AD216&gt;=AC216),(AC216&gt;=2)),1,0)</f>
        <v>0</v>
      </c>
      <c r="AF216" s="1">
        <f>IF(AND((AD216&lt;AC216),(AD216&gt;2),(AC216&lt;10)),1,0)</f>
        <v>0</v>
      </c>
      <c r="AG216" s="1">
        <f>IF(AD216&lt;=2,1,0)</f>
        <v>1</v>
      </c>
      <c r="AH216" s="1">
        <f>IF(AD216&gt;=10,1,0)</f>
        <v>0</v>
      </c>
      <c r="AI216" s="1">
        <f>SUM(AE216:AH216)</f>
        <v>1</v>
      </c>
    </row>
    <row r="217" spans="14:35" x14ac:dyDescent="0.25">
      <c r="N217" s="1" t="s">
        <v>82</v>
      </c>
      <c r="O217" s="1">
        <v>8.5</v>
      </c>
      <c r="P217" s="1">
        <v>4</v>
      </c>
      <c r="Q217" s="1">
        <v>2</v>
      </c>
      <c r="R217" s="1">
        <f>IF(AND((10&gt;Q217),(Q217&gt;=P217),(P217&gt;=2)),1,0)</f>
        <v>0</v>
      </c>
      <c r="S217" s="1">
        <f>IF(AND((Q217&lt;P217),(Q217&gt;2),(P217&lt;10)),1,0)</f>
        <v>0</v>
      </c>
      <c r="T217" s="1">
        <f>IF(Q217&lt;=2,1,0)</f>
        <v>1</v>
      </c>
      <c r="U217" s="1">
        <f>IF(Q217&gt;=10,1,0)</f>
        <v>0</v>
      </c>
      <c r="V217" s="1">
        <f>SUM(R217:U217)</f>
        <v>1</v>
      </c>
      <c r="AA217" s="1" t="s">
        <v>69</v>
      </c>
      <c r="AB217" s="1">
        <v>5.2</v>
      </c>
      <c r="AC217" s="1">
        <v>4</v>
      </c>
      <c r="AD217" s="1">
        <v>1</v>
      </c>
      <c r="AE217" s="1">
        <f>IF(AND((10&gt;AD217),(AD217&gt;=AC217),(AC217&gt;=2)),1,0)</f>
        <v>0</v>
      </c>
      <c r="AF217" s="1">
        <f>IF(AND((AD217&lt;AC217),(AD217&gt;2),(AC217&lt;10)),1,0)</f>
        <v>0</v>
      </c>
      <c r="AG217" s="1">
        <f>IF(AD217&lt;=2,1,0)</f>
        <v>1</v>
      </c>
      <c r="AH217" s="1">
        <f>IF(AD217&gt;=10,1,0)</f>
        <v>0</v>
      </c>
      <c r="AI217" s="1">
        <f>SUM(AE217:AH217)</f>
        <v>1</v>
      </c>
    </row>
    <row r="218" spans="14:35" x14ac:dyDescent="0.25">
      <c r="N218" s="1" t="s">
        <v>82</v>
      </c>
      <c r="O218" s="1">
        <v>8.5</v>
      </c>
      <c r="P218" s="1">
        <v>4</v>
      </c>
      <c r="Q218" s="1">
        <v>2</v>
      </c>
      <c r="R218" s="1">
        <f>IF(AND((10&gt;Q218),(Q218&gt;=P218),(P218&gt;=2)),1,0)</f>
        <v>0</v>
      </c>
      <c r="S218" s="1">
        <f>IF(AND((Q218&lt;P218),(Q218&gt;2),(P218&lt;10)),1,0)</f>
        <v>0</v>
      </c>
      <c r="T218" s="1">
        <f>IF(Q218&lt;=2,1,0)</f>
        <v>1</v>
      </c>
      <c r="U218" s="1">
        <f>IF(Q218&gt;=10,1,0)</f>
        <v>0</v>
      </c>
      <c r="V218" s="1">
        <f>SUM(R218:U218)</f>
        <v>1</v>
      </c>
      <c r="AA218" s="1" t="s">
        <v>95</v>
      </c>
      <c r="AB218" s="1">
        <v>5.2</v>
      </c>
      <c r="AC218" s="1">
        <v>4</v>
      </c>
      <c r="AD218" s="1">
        <v>1</v>
      </c>
      <c r="AE218" s="1">
        <f>IF(AND((10&gt;AD218),(AD218&gt;=AC218),(AC218&gt;=2)),1,0)</f>
        <v>0</v>
      </c>
      <c r="AF218" s="1">
        <f>IF(AND((AD218&lt;AC218),(AD218&gt;2),(AC218&lt;10)),1,0)</f>
        <v>0</v>
      </c>
      <c r="AG218" s="1">
        <f>IF(AD218&lt;=2,1,0)</f>
        <v>1</v>
      </c>
      <c r="AH218" s="1">
        <f>IF(AD218&gt;=10,1,0)</f>
        <v>0</v>
      </c>
      <c r="AI218" s="1">
        <f>SUM(AE218:AH218)</f>
        <v>1</v>
      </c>
    </row>
    <row r="219" spans="14:35" x14ac:dyDescent="0.25">
      <c r="N219" s="1" t="s">
        <v>82</v>
      </c>
      <c r="O219" s="1">
        <v>8.5</v>
      </c>
      <c r="P219" s="1">
        <v>3</v>
      </c>
      <c r="Q219" s="1">
        <v>2</v>
      </c>
      <c r="R219" s="1">
        <f>IF(AND((10&gt;Q219),(Q219&gt;=P219),(P219&gt;=2)),1,0)</f>
        <v>0</v>
      </c>
      <c r="S219" s="1">
        <f>IF(AND((Q219&lt;P219),(Q219&gt;2),(P219&lt;10)),1,0)</f>
        <v>0</v>
      </c>
      <c r="T219" s="1">
        <f>IF(Q219&lt;=2,1,0)</f>
        <v>1</v>
      </c>
      <c r="U219" s="1">
        <f>IF(Q219&gt;=10,1,0)</f>
        <v>0</v>
      </c>
      <c r="V219" s="1">
        <f>SUM(R219:U219)</f>
        <v>1</v>
      </c>
      <c r="AA219" s="1" t="s">
        <v>97</v>
      </c>
      <c r="AB219" s="1">
        <v>5.2</v>
      </c>
      <c r="AC219" s="1">
        <v>4</v>
      </c>
      <c r="AD219" s="1">
        <v>1</v>
      </c>
      <c r="AE219" s="1">
        <f>IF(AND((10&gt;AD219),(AD219&gt;=AC219),(AC219&gt;=2)),1,0)</f>
        <v>0</v>
      </c>
      <c r="AF219" s="1">
        <f>IF(AND((AD219&lt;AC219),(AD219&gt;2),(AC219&lt;10)),1,0)</f>
        <v>0</v>
      </c>
      <c r="AG219" s="1">
        <f>IF(AD219&lt;=2,1,0)</f>
        <v>1</v>
      </c>
      <c r="AH219" s="1">
        <f>IF(AD219&gt;=10,1,0)</f>
        <v>0</v>
      </c>
      <c r="AI219" s="1">
        <f>SUM(AE219:AH219)</f>
        <v>1</v>
      </c>
    </row>
    <row r="220" spans="14:35" x14ac:dyDescent="0.25">
      <c r="N220" s="1" t="s">
        <v>82</v>
      </c>
      <c r="O220" s="1">
        <v>8.5</v>
      </c>
      <c r="P220" s="1">
        <v>3</v>
      </c>
      <c r="Q220" s="1">
        <v>2</v>
      </c>
      <c r="R220" s="1">
        <f>IF(AND((10&gt;Q220),(Q220&gt;=P220),(P220&gt;=2)),1,0)</f>
        <v>0</v>
      </c>
      <c r="S220" s="1">
        <f>IF(AND((Q220&lt;P220),(Q220&gt;2),(P220&lt;10)),1,0)</f>
        <v>0</v>
      </c>
      <c r="T220" s="1">
        <f>IF(Q220&lt;=2,1,0)</f>
        <v>1</v>
      </c>
      <c r="U220" s="1">
        <f>IF(Q220&gt;=10,1,0)</f>
        <v>0</v>
      </c>
      <c r="V220" s="1">
        <f>SUM(R220:U220)</f>
        <v>1</v>
      </c>
      <c r="AA220" s="1" t="s">
        <v>95</v>
      </c>
      <c r="AB220" s="1">
        <v>5.2</v>
      </c>
      <c r="AC220" s="1">
        <v>4</v>
      </c>
      <c r="AD220" s="1">
        <v>1</v>
      </c>
      <c r="AE220" s="1">
        <f>IF(AND((10&gt;AD220),(AD220&gt;=AC220),(AC220&gt;=2)),1,0)</f>
        <v>0</v>
      </c>
      <c r="AF220" s="1">
        <f>IF(AND((AD220&lt;AC220),(AD220&gt;2),(AC220&lt;10)),1,0)</f>
        <v>0</v>
      </c>
      <c r="AG220" s="1">
        <f>IF(AD220&lt;=2,1,0)</f>
        <v>1</v>
      </c>
      <c r="AH220" s="1">
        <f>IF(AD220&gt;=10,1,0)</f>
        <v>0</v>
      </c>
      <c r="AI220" s="1">
        <f>SUM(AE220:AH220)</f>
        <v>1</v>
      </c>
    </row>
    <row r="221" spans="14:35" x14ac:dyDescent="0.25">
      <c r="N221" s="1" t="s">
        <v>82</v>
      </c>
      <c r="O221" s="1">
        <v>8.5</v>
      </c>
      <c r="P221" s="1">
        <v>2</v>
      </c>
      <c r="Q221" s="1">
        <v>2</v>
      </c>
      <c r="R221" s="1">
        <f>IF(AND((10&gt;Q221),(Q221&gt;=P221),(P221&gt;=2)),1,0)</f>
        <v>1</v>
      </c>
      <c r="S221" s="1">
        <f>IF(AND((Q221&lt;P221),(Q221&gt;2),(P221&lt;10)),1,0)</f>
        <v>0</v>
      </c>
      <c r="T221" s="1">
        <v>0</v>
      </c>
      <c r="U221" s="1">
        <f>IF(Q221&gt;=10,1,0)</f>
        <v>0</v>
      </c>
      <c r="V221" s="1">
        <f>SUM(R221:U221)</f>
        <v>1</v>
      </c>
      <c r="AA221" s="1" t="s">
        <v>95</v>
      </c>
      <c r="AB221" s="1">
        <v>5.2</v>
      </c>
      <c r="AC221" s="1">
        <v>4</v>
      </c>
      <c r="AD221" s="1">
        <v>1</v>
      </c>
      <c r="AE221" s="1">
        <f>IF(AND((10&gt;AD221),(AD221&gt;=AC221),(AC221&gt;=2)),1,0)</f>
        <v>0</v>
      </c>
      <c r="AF221" s="1">
        <f>IF(AND((AD221&lt;AC221),(AD221&gt;2),(AC221&lt;10)),1,0)</f>
        <v>0</v>
      </c>
      <c r="AG221" s="1">
        <f>IF(AD221&lt;=2,1,0)</f>
        <v>1</v>
      </c>
      <c r="AH221" s="1">
        <f>IF(AD221&gt;=10,1,0)</f>
        <v>0</v>
      </c>
      <c r="AI221" s="1">
        <f>SUM(AE221:AH221)</f>
        <v>1</v>
      </c>
    </row>
    <row r="222" spans="14:35" x14ac:dyDescent="0.25">
      <c r="N222" s="1" t="s">
        <v>61</v>
      </c>
      <c r="O222" s="1">
        <v>8.6</v>
      </c>
      <c r="P222" s="1">
        <v>6</v>
      </c>
      <c r="Q222" s="1">
        <v>1</v>
      </c>
      <c r="R222" s="1">
        <f>IF(AND((10&gt;Q222),(Q222&gt;=P222),(P222&gt;=2)),1,0)</f>
        <v>0</v>
      </c>
      <c r="S222" s="1">
        <f>IF(AND((Q222&lt;P222),(Q222&gt;2),(P222&lt;10)),1,0)</f>
        <v>0</v>
      </c>
      <c r="T222" s="1">
        <f>IF(Q222&lt;=2,1,0)</f>
        <v>1</v>
      </c>
      <c r="U222" s="1">
        <f>IF(Q222&gt;=10,1,0)</f>
        <v>0</v>
      </c>
      <c r="V222" s="1">
        <f>SUM(R222:U222)</f>
        <v>1</v>
      </c>
      <c r="AA222" s="1" t="s">
        <v>69</v>
      </c>
      <c r="AB222" s="1">
        <v>5.2</v>
      </c>
      <c r="AC222" s="1">
        <v>4</v>
      </c>
      <c r="AD222" s="1">
        <v>1</v>
      </c>
      <c r="AE222" s="1">
        <f>IF(AND((10&gt;AD222),(AD222&gt;=AC222),(AC222&gt;=2)),1,0)</f>
        <v>0</v>
      </c>
      <c r="AF222" s="1">
        <f>IF(AND((AD222&lt;AC222),(AD222&gt;2),(AC222&lt;10)),1,0)</f>
        <v>0</v>
      </c>
      <c r="AG222" s="1">
        <f>IF(AD222&lt;=2,1,0)</f>
        <v>1</v>
      </c>
      <c r="AH222" s="1">
        <f>IF(AD222&gt;=10,1,0)</f>
        <v>0</v>
      </c>
      <c r="AI222" s="1">
        <f>SUM(AE222:AH222)</f>
        <v>1</v>
      </c>
    </row>
    <row r="223" spans="14:35" x14ac:dyDescent="0.25">
      <c r="N223" s="1" t="s">
        <v>61</v>
      </c>
      <c r="O223" s="1">
        <v>8.6</v>
      </c>
      <c r="P223" s="1">
        <v>6</v>
      </c>
      <c r="Q223" s="1">
        <v>2</v>
      </c>
      <c r="R223" s="1">
        <f>IF(AND((10&gt;Q223),(Q223&gt;=P223),(P223&gt;=2)),1,0)</f>
        <v>0</v>
      </c>
      <c r="S223" s="1">
        <f>IF(AND((Q223&lt;P223),(Q223&gt;2),(P223&lt;10)),1,0)</f>
        <v>0</v>
      </c>
      <c r="T223" s="1">
        <f>IF(Q223&lt;=2,1,0)</f>
        <v>1</v>
      </c>
      <c r="U223" s="1">
        <f>IF(Q223&gt;=10,1,0)</f>
        <v>0</v>
      </c>
      <c r="V223" s="1">
        <f>SUM(R223:U223)</f>
        <v>1</v>
      </c>
      <c r="AA223" s="1" t="s">
        <v>64</v>
      </c>
      <c r="AB223" s="1">
        <v>5.2</v>
      </c>
      <c r="AC223" s="1">
        <v>4</v>
      </c>
      <c r="AD223" s="1">
        <v>1</v>
      </c>
      <c r="AE223" s="1">
        <f>IF(AND((10&gt;AD223),(AD223&gt;=AC223),(AC223&gt;=2)),1,0)</f>
        <v>0</v>
      </c>
      <c r="AF223" s="1">
        <f>IF(AND((AD223&lt;AC223),(AD223&gt;2),(AC223&lt;10)),1,0)</f>
        <v>0</v>
      </c>
      <c r="AG223" s="1">
        <f>IF(AD223&lt;=2,1,0)</f>
        <v>1</v>
      </c>
      <c r="AH223" s="1">
        <f>IF(AD223&gt;=10,1,0)</f>
        <v>0</v>
      </c>
      <c r="AI223" s="1">
        <f>SUM(AE223:AH223)</f>
        <v>1</v>
      </c>
    </row>
    <row r="224" spans="14:35" x14ac:dyDescent="0.25">
      <c r="N224" s="1" t="s">
        <v>61</v>
      </c>
      <c r="O224" s="1">
        <v>8.6</v>
      </c>
      <c r="P224" s="1">
        <v>5</v>
      </c>
      <c r="Q224" s="1">
        <v>7</v>
      </c>
      <c r="R224" s="1">
        <f>IF(AND((10&gt;Q224),(Q224&gt;=P224),(P224&gt;=2)),1,0)</f>
        <v>1</v>
      </c>
      <c r="S224" s="1">
        <f>IF(AND((Q224&lt;P224),(Q224&gt;2),(P224&lt;10)),1,0)</f>
        <v>0</v>
      </c>
      <c r="T224" s="1">
        <f>IF(Q224&lt;=2,1,0)</f>
        <v>0</v>
      </c>
      <c r="U224" s="1">
        <f>IF(Q224&gt;=10,1,0)</f>
        <v>0</v>
      </c>
      <c r="V224" s="1">
        <f>SUM(R224:U224)</f>
        <v>1</v>
      </c>
      <c r="AA224" s="1" t="s">
        <v>74</v>
      </c>
      <c r="AB224" s="1">
        <v>5.2</v>
      </c>
      <c r="AC224" s="1">
        <v>4</v>
      </c>
      <c r="AD224" s="1">
        <v>1</v>
      </c>
      <c r="AE224" s="1">
        <f>IF(AND((10&gt;AD224),(AD224&gt;=AC224),(AC224&gt;=2)),1,0)</f>
        <v>0</v>
      </c>
      <c r="AF224" s="1">
        <f>IF(AND((AD224&lt;AC224),(AD224&gt;2),(AC224&lt;10)),1,0)</f>
        <v>0</v>
      </c>
      <c r="AG224" s="1">
        <f>IF(AD224&lt;=2,1,0)</f>
        <v>1</v>
      </c>
      <c r="AH224" s="1">
        <f>IF(AD224&gt;=10,1,0)</f>
        <v>0</v>
      </c>
      <c r="AI224" s="1">
        <f>SUM(AE224:AH224)</f>
        <v>1</v>
      </c>
    </row>
    <row r="225" spans="14:35" x14ac:dyDescent="0.25">
      <c r="N225" s="1" t="s">
        <v>61</v>
      </c>
      <c r="O225" s="1">
        <v>8.6</v>
      </c>
      <c r="P225" s="1">
        <v>5</v>
      </c>
      <c r="Q225" s="1">
        <v>2</v>
      </c>
      <c r="R225" s="1">
        <f>IF(AND((10&gt;Q225),(Q225&gt;=P225),(P225&gt;=2)),1,0)</f>
        <v>0</v>
      </c>
      <c r="S225" s="1">
        <f>IF(AND((Q225&lt;P225),(Q225&gt;2),(P225&lt;10)),1,0)</f>
        <v>0</v>
      </c>
      <c r="T225" s="1">
        <f>IF(Q225&lt;=2,1,0)</f>
        <v>1</v>
      </c>
      <c r="U225" s="1">
        <f>IF(Q225&gt;=10,1,0)</f>
        <v>0</v>
      </c>
      <c r="V225" s="1">
        <f>SUM(R225:U225)</f>
        <v>1</v>
      </c>
      <c r="AA225" s="1" t="s">
        <v>74</v>
      </c>
      <c r="AB225" s="1">
        <v>5.2</v>
      </c>
      <c r="AC225" s="1">
        <v>4</v>
      </c>
      <c r="AD225" s="1">
        <v>1</v>
      </c>
      <c r="AE225" s="1">
        <f>IF(AND((10&gt;AD225),(AD225&gt;=AC225),(AC225&gt;=2)),1,0)</f>
        <v>0</v>
      </c>
      <c r="AF225" s="1">
        <f>IF(AND((AD225&lt;AC225),(AD225&gt;2),(AC225&lt;10)),1,0)</f>
        <v>0</v>
      </c>
      <c r="AG225" s="1">
        <f>IF(AD225&lt;=2,1,0)</f>
        <v>1</v>
      </c>
      <c r="AH225" s="1">
        <f>IF(AD225&gt;=10,1,0)</f>
        <v>0</v>
      </c>
      <c r="AI225" s="1">
        <f>SUM(AE225:AH225)</f>
        <v>1</v>
      </c>
    </row>
    <row r="226" spans="14:35" x14ac:dyDescent="0.25">
      <c r="N226" s="1" t="s">
        <v>61</v>
      </c>
      <c r="O226" s="1">
        <v>8.6</v>
      </c>
      <c r="P226" s="1">
        <v>4</v>
      </c>
      <c r="Q226" s="1">
        <v>2</v>
      </c>
      <c r="R226" s="1">
        <f>IF(AND((10&gt;Q226),(Q226&gt;=P226),(P226&gt;=2)),1,0)</f>
        <v>0</v>
      </c>
      <c r="S226" s="1">
        <f>IF(AND((Q226&lt;P226),(Q226&gt;2),(P226&lt;10)),1,0)</f>
        <v>0</v>
      </c>
      <c r="T226" s="1">
        <f>IF(Q226&lt;=2,1,0)</f>
        <v>1</v>
      </c>
      <c r="U226" s="1">
        <f>IF(Q226&gt;=10,1,0)</f>
        <v>0</v>
      </c>
      <c r="V226" s="1">
        <f>SUM(R226:U226)</f>
        <v>1</v>
      </c>
      <c r="AA226" s="1" t="s">
        <v>95</v>
      </c>
      <c r="AB226" s="1">
        <v>5.2</v>
      </c>
      <c r="AC226" s="1">
        <v>3</v>
      </c>
      <c r="AD226" s="1">
        <v>8</v>
      </c>
      <c r="AE226" s="1">
        <f>IF(AND((10&gt;AD226),(AD226&gt;=AC226),(AC226&gt;=2)),1,0)</f>
        <v>1</v>
      </c>
      <c r="AF226" s="1">
        <f>IF(AND((AD226&lt;AC226),(AD226&gt;2),(AC226&lt;10)),1,0)</f>
        <v>0</v>
      </c>
      <c r="AG226" s="1">
        <f>IF(AD226&lt;=2,1,0)</f>
        <v>0</v>
      </c>
      <c r="AH226" s="1">
        <f>IF(AD226&gt;=10,1,0)</f>
        <v>0</v>
      </c>
      <c r="AI226" s="1">
        <f>SUM(AE226:AH226)</f>
        <v>1</v>
      </c>
    </row>
    <row r="227" spans="14:35" x14ac:dyDescent="0.25">
      <c r="N227" s="1" t="s">
        <v>61</v>
      </c>
      <c r="O227" s="1">
        <v>8.6</v>
      </c>
      <c r="P227" s="1">
        <v>3</v>
      </c>
      <c r="Q227" s="1">
        <v>3</v>
      </c>
      <c r="R227" s="1">
        <f>IF(AND((10&gt;Q227),(Q227&gt;=P227),(P227&gt;=2)),1,0)</f>
        <v>1</v>
      </c>
      <c r="S227" s="1">
        <f>IF(AND((Q227&lt;P227),(Q227&gt;2),(P227&lt;10)),1,0)</f>
        <v>0</v>
      </c>
      <c r="T227" s="1">
        <f>IF(Q227&lt;=2,1,0)</f>
        <v>0</v>
      </c>
      <c r="U227" s="1">
        <f>IF(Q227&gt;=10,1,0)</f>
        <v>0</v>
      </c>
      <c r="V227" s="1">
        <f>SUM(R227:U227)</f>
        <v>1</v>
      </c>
      <c r="AA227" s="1" t="s">
        <v>97</v>
      </c>
      <c r="AB227" s="1">
        <v>5.2</v>
      </c>
      <c r="AC227" s="1">
        <v>3</v>
      </c>
      <c r="AD227" s="1">
        <v>2</v>
      </c>
      <c r="AE227" s="1">
        <f>IF(AND((10&gt;AD227),(AD227&gt;=AC227),(AC227&gt;=2)),1,0)</f>
        <v>0</v>
      </c>
      <c r="AF227" s="1">
        <f>IF(AND((AD227&lt;AC227),(AD227&gt;2),(AC227&lt;10)),1,0)</f>
        <v>0</v>
      </c>
      <c r="AG227" s="1">
        <f>IF(AD227&lt;=2,1,0)</f>
        <v>1</v>
      </c>
      <c r="AH227" s="1">
        <f>IF(AD227&gt;=10,1,0)</f>
        <v>0</v>
      </c>
      <c r="AI227" s="1">
        <f>SUM(AE227:AH227)</f>
        <v>1</v>
      </c>
    </row>
    <row r="228" spans="14:35" x14ac:dyDescent="0.25">
      <c r="N228" s="1" t="s">
        <v>87</v>
      </c>
      <c r="O228" s="1">
        <v>8.6999999999999993</v>
      </c>
      <c r="P228" s="1">
        <v>6</v>
      </c>
      <c r="Q228" s="1">
        <v>5</v>
      </c>
      <c r="R228" s="1">
        <f>IF(AND((10&gt;Q228),(Q228&gt;=P228),(P228&gt;=2)),1,0)</f>
        <v>0</v>
      </c>
      <c r="S228" s="1">
        <f>IF(AND((Q228&lt;P228),(Q228&gt;2),(P228&lt;10)),1,0)</f>
        <v>1</v>
      </c>
      <c r="T228" s="1">
        <f>IF(Q228&lt;=2,1,0)</f>
        <v>0</v>
      </c>
      <c r="U228" s="1">
        <f>IF(Q228&gt;=10,1,0)</f>
        <v>0</v>
      </c>
      <c r="V228" s="1">
        <f>SUM(R228:U228)</f>
        <v>1</v>
      </c>
      <c r="AA228" s="1" t="s">
        <v>97</v>
      </c>
      <c r="AB228" s="1">
        <v>5.2</v>
      </c>
      <c r="AC228" s="1">
        <v>3</v>
      </c>
      <c r="AD228" s="1">
        <v>0</v>
      </c>
      <c r="AE228" s="1">
        <f>IF(AND((10&gt;AD228),(AD228&gt;=AC228),(AC228&gt;=2)),1,0)</f>
        <v>0</v>
      </c>
      <c r="AF228" s="1">
        <f>IF(AND((AD228&lt;AC228),(AD228&gt;2),(AC228&lt;10)),1,0)</f>
        <v>0</v>
      </c>
      <c r="AG228" s="1">
        <f>IF(AD228&lt;=2,1,0)</f>
        <v>1</v>
      </c>
      <c r="AH228" s="1">
        <f>IF(AD228&gt;=10,1,0)</f>
        <v>0</v>
      </c>
      <c r="AI228" s="1">
        <f>SUM(AE228:AH228)</f>
        <v>1</v>
      </c>
    </row>
    <row r="229" spans="14:35" x14ac:dyDescent="0.25">
      <c r="N229" s="1" t="s">
        <v>87</v>
      </c>
      <c r="O229" s="1">
        <v>8.6999999999999993</v>
      </c>
      <c r="P229" s="1">
        <v>6</v>
      </c>
      <c r="Q229" s="1">
        <v>1</v>
      </c>
      <c r="R229" s="1">
        <f>IF(AND((10&gt;Q229),(Q229&gt;=P229),(P229&gt;=2)),1,0)</f>
        <v>0</v>
      </c>
      <c r="S229" s="1">
        <f>IF(AND((Q229&lt;P229),(Q229&gt;2),(P229&lt;10)),1,0)</f>
        <v>0</v>
      </c>
      <c r="T229" s="1">
        <f>IF(Q229&lt;=2,1,0)</f>
        <v>1</v>
      </c>
      <c r="U229" s="1">
        <f>IF(Q229&gt;=10,1,0)</f>
        <v>0</v>
      </c>
      <c r="V229" s="1">
        <f>SUM(R229:U229)</f>
        <v>1</v>
      </c>
      <c r="AA229" s="1" t="s">
        <v>97</v>
      </c>
      <c r="AB229" s="1">
        <v>5.2</v>
      </c>
      <c r="AC229" s="1">
        <v>3</v>
      </c>
      <c r="AD229" s="1">
        <v>1</v>
      </c>
      <c r="AE229" s="1">
        <f>IF(AND((10&gt;AD229),(AD229&gt;=AC229),(AC229&gt;=2)),1,0)</f>
        <v>0</v>
      </c>
      <c r="AF229" s="1">
        <f>IF(AND((AD229&lt;AC229),(AD229&gt;2),(AC229&lt;10)),1,0)</f>
        <v>0</v>
      </c>
      <c r="AG229" s="1">
        <f>IF(AD229&lt;=2,1,0)</f>
        <v>1</v>
      </c>
      <c r="AH229" s="1">
        <f>IF(AD229&gt;=10,1,0)</f>
        <v>0</v>
      </c>
      <c r="AI229" s="1">
        <f>SUM(AE229:AH229)</f>
        <v>1</v>
      </c>
    </row>
    <row r="230" spans="14:35" x14ac:dyDescent="0.25">
      <c r="N230" s="1" t="s">
        <v>87</v>
      </c>
      <c r="O230" s="1">
        <v>8.6999999999999993</v>
      </c>
      <c r="P230" s="1">
        <v>6</v>
      </c>
      <c r="Q230" s="1">
        <v>1</v>
      </c>
      <c r="R230" s="1">
        <f>IF(AND((10&gt;Q230),(Q230&gt;=P230),(P230&gt;=2)),1,0)</f>
        <v>0</v>
      </c>
      <c r="S230" s="1">
        <f>IF(AND((Q230&lt;P230),(Q230&gt;2),(P230&lt;10)),1,0)</f>
        <v>0</v>
      </c>
      <c r="T230" s="1">
        <f>IF(Q230&lt;=2,1,0)</f>
        <v>1</v>
      </c>
      <c r="U230" s="1">
        <f>IF(Q230&gt;=10,1,0)</f>
        <v>0</v>
      </c>
      <c r="V230" s="1">
        <f>SUM(R230:U230)</f>
        <v>1</v>
      </c>
      <c r="AA230" s="1" t="s">
        <v>69</v>
      </c>
      <c r="AB230" s="1">
        <v>5.2</v>
      </c>
      <c r="AC230" s="1">
        <v>3</v>
      </c>
      <c r="AD230" s="1">
        <v>1</v>
      </c>
      <c r="AE230" s="1">
        <f>IF(AND((10&gt;AD230),(AD230&gt;=AC230),(AC230&gt;=2)),1,0)</f>
        <v>0</v>
      </c>
      <c r="AF230" s="1">
        <f>IF(AND((AD230&lt;AC230),(AD230&gt;2),(AC230&lt;10)),1,0)</f>
        <v>0</v>
      </c>
      <c r="AG230" s="1">
        <f>IF(AD230&lt;=2,1,0)</f>
        <v>1</v>
      </c>
      <c r="AH230" s="1">
        <f>IF(AD230&gt;=10,1,0)</f>
        <v>0</v>
      </c>
      <c r="AI230" s="1">
        <f>SUM(AE230:AH230)</f>
        <v>1</v>
      </c>
    </row>
    <row r="231" spans="14:35" x14ac:dyDescent="0.25">
      <c r="N231" s="1" t="s">
        <v>87</v>
      </c>
      <c r="O231" s="1">
        <v>8.6999999999999993</v>
      </c>
      <c r="P231" s="1">
        <v>6</v>
      </c>
      <c r="Q231" s="1">
        <v>2</v>
      </c>
      <c r="R231" s="1">
        <f>IF(AND((10&gt;Q231),(Q231&gt;=P231),(P231&gt;=2)),1,0)</f>
        <v>0</v>
      </c>
      <c r="S231" s="1">
        <f>IF(AND((Q231&lt;P231),(Q231&gt;2),(P231&lt;10)),1,0)</f>
        <v>0</v>
      </c>
      <c r="T231" s="1">
        <f>IF(Q231&lt;=2,1,0)</f>
        <v>1</v>
      </c>
      <c r="U231" s="1">
        <f>IF(Q231&gt;=10,1,0)</f>
        <v>0</v>
      </c>
      <c r="V231" s="1">
        <f>SUM(R231:U231)</f>
        <v>1</v>
      </c>
      <c r="AA231" s="1" t="s">
        <v>95</v>
      </c>
      <c r="AB231" s="1">
        <v>5.2</v>
      </c>
      <c r="AC231" s="1">
        <v>2</v>
      </c>
      <c r="AD231" s="1">
        <v>1</v>
      </c>
      <c r="AE231" s="1">
        <f>IF(AND((10&gt;AD231),(AD231&gt;=AC231),(AC231&gt;=2)),1,0)</f>
        <v>0</v>
      </c>
      <c r="AF231" s="1">
        <f>IF(AND((AD231&lt;AC231),(AD231&gt;2),(AC231&lt;10)),1,0)</f>
        <v>0</v>
      </c>
      <c r="AG231" s="1">
        <f>IF(AD231&lt;=2,1,0)</f>
        <v>1</v>
      </c>
      <c r="AH231" s="1">
        <f>IF(AD231&gt;=10,1,0)</f>
        <v>0</v>
      </c>
      <c r="AI231" s="1">
        <f>SUM(AE231:AH231)</f>
        <v>1</v>
      </c>
    </row>
    <row r="232" spans="14:35" x14ac:dyDescent="0.25">
      <c r="N232" s="1" t="s">
        <v>87</v>
      </c>
      <c r="O232" s="1">
        <v>8.6999999999999993</v>
      </c>
      <c r="P232" s="1">
        <v>6</v>
      </c>
      <c r="Q232" s="1">
        <v>2</v>
      </c>
      <c r="R232" s="1">
        <f>IF(AND((10&gt;Q232),(Q232&gt;=P232),(P232&gt;=2)),1,0)</f>
        <v>0</v>
      </c>
      <c r="S232" s="1">
        <f>IF(AND((Q232&lt;P232),(Q232&gt;2),(P232&lt;10)),1,0)</f>
        <v>0</v>
      </c>
      <c r="T232" s="1">
        <f>IF(Q232&lt;=2,1,0)</f>
        <v>1</v>
      </c>
      <c r="U232" s="1">
        <f>IF(Q232&gt;=10,1,0)</f>
        <v>0</v>
      </c>
      <c r="V232" s="1">
        <f>SUM(R232:U232)</f>
        <v>1</v>
      </c>
      <c r="AA232" s="1" t="s">
        <v>97</v>
      </c>
      <c r="AB232" s="1">
        <v>5.2</v>
      </c>
      <c r="AC232" s="1">
        <v>2</v>
      </c>
      <c r="AD232" s="1">
        <v>1</v>
      </c>
      <c r="AE232" s="1">
        <f>IF(AND((10&gt;AD232),(AD232&gt;=AC232),(AC232&gt;=2)),1,0)</f>
        <v>0</v>
      </c>
      <c r="AF232" s="1">
        <f>IF(AND((AD232&lt;AC232),(AD232&gt;2),(AC232&lt;10)),1,0)</f>
        <v>0</v>
      </c>
      <c r="AG232" s="1">
        <f>IF(AD232&lt;=2,1,0)</f>
        <v>1</v>
      </c>
      <c r="AH232" s="1">
        <f>IF(AD232&gt;=10,1,0)</f>
        <v>0</v>
      </c>
      <c r="AI232" s="1">
        <f>SUM(AE232:AH232)</f>
        <v>1</v>
      </c>
    </row>
    <row r="233" spans="14:35" x14ac:dyDescent="0.25">
      <c r="N233" s="1" t="s">
        <v>87</v>
      </c>
      <c r="O233" s="1">
        <v>8.6999999999999993</v>
      </c>
      <c r="P233" s="1">
        <v>5</v>
      </c>
      <c r="Q233" s="1">
        <v>20</v>
      </c>
      <c r="R233" s="1">
        <f>IF(AND((10&gt;Q233),(Q233&gt;=P233),(P233&gt;=2)),1,0)</f>
        <v>0</v>
      </c>
      <c r="S233" s="1">
        <f>IF(AND((Q233&lt;P233),(Q233&gt;2),(P233&lt;10)),1,0)</f>
        <v>0</v>
      </c>
      <c r="T233" s="1">
        <f>IF(Q233&lt;=2,1,0)</f>
        <v>0</v>
      </c>
      <c r="U233" s="1">
        <f>IF(Q233&gt;=10,1,0)</f>
        <v>1</v>
      </c>
      <c r="V233" s="1">
        <f>SUM(R233:U233)</f>
        <v>1</v>
      </c>
      <c r="AA233" s="1" t="s">
        <v>95</v>
      </c>
      <c r="AB233" s="1">
        <v>5.2</v>
      </c>
      <c r="AC233" s="1">
        <v>2</v>
      </c>
      <c r="AD233" s="1">
        <v>1</v>
      </c>
      <c r="AE233" s="1">
        <f>IF(AND((10&gt;AD233),(AD233&gt;=AC233),(AC233&gt;=2)),1,0)</f>
        <v>0</v>
      </c>
      <c r="AF233" s="1">
        <f>IF(AND((AD233&lt;AC233),(AD233&gt;2),(AC233&lt;10)),1,0)</f>
        <v>0</v>
      </c>
      <c r="AG233" s="1">
        <f>IF(AD233&lt;=2,1,0)</f>
        <v>1</v>
      </c>
      <c r="AH233" s="1">
        <f>IF(AD233&gt;=10,1,0)</f>
        <v>0</v>
      </c>
      <c r="AI233" s="1">
        <f>SUM(AE233:AH233)</f>
        <v>1</v>
      </c>
    </row>
    <row r="234" spans="14:35" x14ac:dyDescent="0.25">
      <c r="N234" s="1" t="s">
        <v>87</v>
      </c>
      <c r="O234" s="1">
        <v>8.6999999999999993</v>
      </c>
      <c r="P234" s="1">
        <v>4</v>
      </c>
      <c r="Q234" s="1">
        <v>1</v>
      </c>
      <c r="R234" s="1">
        <f>IF(AND((10&gt;Q234),(Q234&gt;=P234),(P234&gt;=2)),1,0)</f>
        <v>0</v>
      </c>
      <c r="S234" s="1">
        <f>IF(AND((Q234&lt;P234),(Q234&gt;2),(P234&lt;10)),1,0)</f>
        <v>0</v>
      </c>
      <c r="T234" s="1">
        <f>IF(Q234&lt;=2,1,0)</f>
        <v>1</v>
      </c>
      <c r="U234" s="1">
        <f>IF(Q234&gt;=10,1,0)</f>
        <v>0</v>
      </c>
      <c r="V234" s="1">
        <f>SUM(R234:U234)</f>
        <v>1</v>
      </c>
      <c r="AA234" s="1" t="s">
        <v>74</v>
      </c>
      <c r="AB234" s="1">
        <v>5.2</v>
      </c>
      <c r="AC234" s="1">
        <v>1</v>
      </c>
      <c r="AD234" s="1">
        <v>6</v>
      </c>
      <c r="AE234" s="1">
        <v>1</v>
      </c>
      <c r="AF234" s="1">
        <f>IF(AND((AD234&lt;AC234),(AD234&gt;2),(AC234&lt;10)),1,0)</f>
        <v>0</v>
      </c>
      <c r="AG234" s="1">
        <f>IF(AD234&lt;=2,1,0)</f>
        <v>0</v>
      </c>
      <c r="AH234" s="1">
        <f>IF(AD234&gt;=10,1,0)</f>
        <v>0</v>
      </c>
      <c r="AI234" s="1">
        <f>SUM(AE234:AH234)</f>
        <v>1</v>
      </c>
    </row>
    <row r="235" spans="14:35" x14ac:dyDescent="0.25">
      <c r="N235" s="1" t="s">
        <v>87</v>
      </c>
      <c r="O235" s="1">
        <v>8.6999999999999993</v>
      </c>
      <c r="P235" s="1">
        <v>1</v>
      </c>
      <c r="Q235" s="1">
        <v>1</v>
      </c>
      <c r="R235" s="1">
        <v>1</v>
      </c>
      <c r="S235" s="1">
        <f>IF(AND((Q235&lt;P235),(Q235&gt;2),(P235&lt;10)),1,0)</f>
        <v>0</v>
      </c>
      <c r="T235" s="1">
        <v>0</v>
      </c>
      <c r="U235" s="1">
        <f>IF(Q235&gt;=10,1,0)</f>
        <v>0</v>
      </c>
      <c r="V235" s="1">
        <f>SUM(R235:U235)</f>
        <v>1</v>
      </c>
      <c r="AA235" s="1" t="s">
        <v>91</v>
      </c>
      <c r="AB235" s="1">
        <v>5</v>
      </c>
      <c r="AC235" s="1">
        <v>5</v>
      </c>
      <c r="AD235" s="1">
        <v>1</v>
      </c>
      <c r="AE235" s="1">
        <f>IF(AND((10&gt;AD235),(AD235&gt;=AC235),(AC235&gt;=2)),1,0)</f>
        <v>0</v>
      </c>
      <c r="AF235" s="1">
        <f>IF(AND((AD235&lt;AC235),(AD235&gt;2),(AC235&lt;10)),1,0)</f>
        <v>0</v>
      </c>
      <c r="AG235" s="1">
        <f>IF(AD235&lt;=2,1,0)</f>
        <v>1</v>
      </c>
      <c r="AH235" s="1">
        <f>IF(AD235&gt;=10,1,0)</f>
        <v>0</v>
      </c>
      <c r="AI235" s="1">
        <f>SUM(AE235:AH235)</f>
        <v>1</v>
      </c>
    </row>
    <row r="236" spans="14:35" x14ac:dyDescent="0.25">
      <c r="N236" s="1" t="s">
        <v>100</v>
      </c>
      <c r="O236" s="1">
        <v>9.6</v>
      </c>
      <c r="P236" s="1">
        <v>6</v>
      </c>
      <c r="Q236" s="1">
        <v>1</v>
      </c>
      <c r="R236" s="1">
        <f>IF(AND((10&gt;Q236),(Q236&gt;=P236),(P236&gt;=2)),1,0)</f>
        <v>0</v>
      </c>
      <c r="S236" s="1">
        <f>IF(AND((Q236&lt;P236),(Q236&gt;2),(P236&lt;10)),1,0)</f>
        <v>0</v>
      </c>
      <c r="T236" s="1">
        <f>IF(Q236&lt;=2,1,0)</f>
        <v>1</v>
      </c>
      <c r="U236" s="1">
        <f>IF(Q236&gt;=10,1,0)</f>
        <v>0</v>
      </c>
      <c r="V236" s="1">
        <f>SUM(R236:U236)</f>
        <v>1</v>
      </c>
      <c r="AA236" s="1" t="s">
        <v>91</v>
      </c>
      <c r="AB236" s="1">
        <v>5</v>
      </c>
      <c r="AC236" s="1">
        <v>5</v>
      </c>
      <c r="AD236" s="1">
        <v>1</v>
      </c>
      <c r="AE236" s="1">
        <f>IF(AND((10&gt;AD236),(AD236&gt;=AC236),(AC236&gt;=2)),1,0)</f>
        <v>0</v>
      </c>
      <c r="AF236" s="1">
        <f>IF(AND((AD236&lt;AC236),(AD236&gt;2),(AC236&lt;10)),1,0)</f>
        <v>0</v>
      </c>
      <c r="AG236" s="1">
        <f>IF(AD236&lt;=2,1,0)</f>
        <v>1</v>
      </c>
      <c r="AH236" s="1">
        <f>IF(AD236&gt;=10,1,0)</f>
        <v>0</v>
      </c>
      <c r="AI236" s="1">
        <f>SUM(AE236:AH236)</f>
        <v>1</v>
      </c>
    </row>
    <row r="237" spans="14:35" x14ac:dyDescent="0.25">
      <c r="N237" s="1" t="s">
        <v>100</v>
      </c>
      <c r="O237" s="1">
        <v>9.6</v>
      </c>
      <c r="P237" s="1">
        <v>5</v>
      </c>
      <c r="Q237" s="1">
        <v>9</v>
      </c>
      <c r="R237" s="1">
        <f>IF(AND((10&gt;Q237),(Q237&gt;=P237),(P237&gt;=2)),1,0)</f>
        <v>1</v>
      </c>
      <c r="S237" s="1">
        <f>IF(AND((Q237&lt;P237),(Q237&gt;2),(P237&lt;10)),1,0)</f>
        <v>0</v>
      </c>
      <c r="T237" s="1">
        <f>IF(Q237&lt;=2,1,0)</f>
        <v>0</v>
      </c>
      <c r="U237" s="1">
        <f>IF(Q237&gt;=10,1,0)</f>
        <v>0</v>
      </c>
      <c r="V237" s="1">
        <f>SUM(R237:U237)</f>
        <v>1</v>
      </c>
      <c r="AA237" s="1" t="s">
        <v>91</v>
      </c>
      <c r="AB237" s="1">
        <v>5</v>
      </c>
      <c r="AC237" s="1">
        <v>5</v>
      </c>
      <c r="AD237" s="1">
        <v>2</v>
      </c>
      <c r="AE237" s="1">
        <f>IF(AND((10&gt;AD237),(AD237&gt;=AC237),(AC237&gt;=2)),1,0)</f>
        <v>0</v>
      </c>
      <c r="AF237" s="1">
        <f>IF(AND((AD237&lt;AC237),(AD237&gt;2),(AC237&lt;10)),1,0)</f>
        <v>0</v>
      </c>
      <c r="AG237" s="1">
        <f>IF(AD237&lt;=2,1,0)</f>
        <v>1</v>
      </c>
      <c r="AH237" s="1">
        <f>IF(AD237&gt;=10,1,0)</f>
        <v>0</v>
      </c>
      <c r="AI237" s="1">
        <f>SUM(AE237:AH237)</f>
        <v>1</v>
      </c>
    </row>
    <row r="238" spans="14:35" x14ac:dyDescent="0.25">
      <c r="N238" s="1" t="s">
        <v>100</v>
      </c>
      <c r="O238" s="1">
        <v>9.6</v>
      </c>
      <c r="P238" s="1">
        <v>5</v>
      </c>
      <c r="Q238" s="1">
        <v>2</v>
      </c>
      <c r="R238" s="1">
        <f>IF(AND((10&gt;Q238),(Q238&gt;=P238),(P238&gt;=2)),1,0)</f>
        <v>0</v>
      </c>
      <c r="S238" s="1">
        <f>IF(AND((Q238&lt;P238),(Q238&gt;2),(P238&lt;10)),1,0)</f>
        <v>0</v>
      </c>
      <c r="T238" s="1">
        <f>IF(Q238&lt;=2,1,0)</f>
        <v>1</v>
      </c>
      <c r="U238" s="1">
        <f>IF(Q238&gt;=10,1,0)</f>
        <v>0</v>
      </c>
      <c r="V238" s="1">
        <f>SUM(R238:U238)</f>
        <v>1</v>
      </c>
      <c r="AA238" s="1" t="s">
        <v>91</v>
      </c>
      <c r="AB238" s="1">
        <v>5</v>
      </c>
      <c r="AC238" s="1">
        <v>4</v>
      </c>
      <c r="AD238" s="1">
        <v>6</v>
      </c>
      <c r="AE238" s="1">
        <f>IF(AND((10&gt;AD238),(AD238&gt;=AC238),(AC238&gt;=2)),1,0)</f>
        <v>1</v>
      </c>
      <c r="AF238" s="1">
        <f>IF(AND((AD238&lt;AC238),(AD238&gt;2),(AC238&lt;10)),1,0)</f>
        <v>0</v>
      </c>
      <c r="AG238" s="1">
        <f>IF(AD238&lt;=2,1,0)</f>
        <v>0</v>
      </c>
      <c r="AH238" s="1">
        <f>IF(AD238&gt;=10,1,0)</f>
        <v>0</v>
      </c>
      <c r="AI238" s="1">
        <f>SUM(AE238:AH238)</f>
        <v>1</v>
      </c>
    </row>
    <row r="239" spans="14:35" x14ac:dyDescent="0.25">
      <c r="N239" s="1" t="s">
        <v>100</v>
      </c>
      <c r="O239" s="1">
        <v>9.6</v>
      </c>
      <c r="P239" s="1">
        <v>5</v>
      </c>
      <c r="Q239" s="1">
        <v>-1</v>
      </c>
      <c r="R239" s="1">
        <f>IF(AND((10&gt;Q239),(Q239&gt;=P239),(P239&gt;=2)),1,0)</f>
        <v>0</v>
      </c>
      <c r="S239" s="1">
        <f>IF(AND((Q239&lt;P239),(Q239&gt;2),(P239&lt;10)),1,0)</f>
        <v>0</v>
      </c>
      <c r="T239" s="1">
        <f>IF(Q239&lt;=2,1,0)</f>
        <v>1</v>
      </c>
      <c r="U239" s="1">
        <f>IF(Q239&gt;=10,1,0)</f>
        <v>0</v>
      </c>
      <c r="V239" s="1">
        <f>SUM(R239:U239)</f>
        <v>1</v>
      </c>
      <c r="AA239" s="1" t="s">
        <v>91</v>
      </c>
      <c r="AB239" s="1">
        <v>5</v>
      </c>
      <c r="AC239" s="1">
        <v>4</v>
      </c>
      <c r="AD239" s="1">
        <v>2</v>
      </c>
      <c r="AE239" s="1">
        <f>IF(AND((10&gt;AD239),(AD239&gt;=AC239),(AC239&gt;=2)),1,0)</f>
        <v>0</v>
      </c>
      <c r="AF239" s="1">
        <f>IF(AND((AD239&lt;AC239),(AD239&gt;2),(AC239&lt;10)),1,0)</f>
        <v>0</v>
      </c>
      <c r="AG239" s="1">
        <f>IF(AD239&lt;=2,1,0)</f>
        <v>1</v>
      </c>
      <c r="AH239" s="1">
        <f>IF(AD239&gt;=10,1,0)</f>
        <v>0</v>
      </c>
      <c r="AI239" s="1">
        <f>SUM(AE239:AH239)</f>
        <v>1</v>
      </c>
    </row>
    <row r="240" spans="14:35" x14ac:dyDescent="0.25">
      <c r="N240" s="1" t="s">
        <v>100</v>
      </c>
      <c r="O240" s="1">
        <v>9.6</v>
      </c>
      <c r="P240" s="1">
        <v>5</v>
      </c>
      <c r="Q240" s="1">
        <v>2</v>
      </c>
      <c r="R240" s="1">
        <f>IF(AND((10&gt;Q240),(Q240&gt;=P240),(P240&gt;=2)),1,0)</f>
        <v>0</v>
      </c>
      <c r="S240" s="1">
        <f>IF(AND((Q240&lt;P240),(Q240&gt;2),(P240&lt;10)),1,0)</f>
        <v>0</v>
      </c>
      <c r="T240" s="1">
        <f>IF(Q240&lt;=2,1,0)</f>
        <v>1</v>
      </c>
      <c r="U240" s="1">
        <f>IF(Q240&gt;=10,1,0)</f>
        <v>0</v>
      </c>
      <c r="V240" s="1">
        <f>SUM(R240:U240)</f>
        <v>1</v>
      </c>
      <c r="AA240" s="1" t="s">
        <v>91</v>
      </c>
      <c r="AB240" s="1">
        <v>5</v>
      </c>
      <c r="AC240" s="1">
        <v>4</v>
      </c>
      <c r="AD240" s="1">
        <v>1</v>
      </c>
      <c r="AE240" s="1">
        <f>IF(AND((10&gt;AD240),(AD240&gt;=AC240),(AC240&gt;=2)),1,0)</f>
        <v>0</v>
      </c>
      <c r="AF240" s="1">
        <f>IF(AND((AD240&lt;AC240),(AD240&gt;2),(AC240&lt;10)),1,0)</f>
        <v>0</v>
      </c>
      <c r="AG240" s="1">
        <f>IF(AD240&lt;=2,1,0)</f>
        <v>1</v>
      </c>
      <c r="AH240" s="1">
        <f>IF(AD240&gt;=10,1,0)</f>
        <v>0</v>
      </c>
      <c r="AI240" s="1">
        <f>SUM(AE240:AH240)</f>
        <v>1</v>
      </c>
    </row>
    <row r="241" spans="14:35" x14ac:dyDescent="0.25">
      <c r="N241" s="1" t="s">
        <v>100</v>
      </c>
      <c r="O241" s="1">
        <v>9.6</v>
      </c>
      <c r="P241" s="1">
        <v>5</v>
      </c>
      <c r="Q241" s="1">
        <v>2</v>
      </c>
      <c r="R241" s="1">
        <f>IF(AND((10&gt;Q241),(Q241&gt;=P241),(P241&gt;=2)),1,0)</f>
        <v>0</v>
      </c>
      <c r="S241" s="1">
        <f>IF(AND((Q241&lt;P241),(Q241&gt;2),(P241&lt;10)),1,0)</f>
        <v>0</v>
      </c>
      <c r="T241" s="1">
        <f>IF(Q241&lt;=2,1,0)</f>
        <v>1</v>
      </c>
      <c r="U241" s="1">
        <f>IF(Q241&gt;=10,1,0)</f>
        <v>0</v>
      </c>
      <c r="V241" s="1">
        <f>SUM(R241:U241)</f>
        <v>1</v>
      </c>
      <c r="AA241" s="1" t="s">
        <v>91</v>
      </c>
      <c r="AB241" s="1">
        <v>5</v>
      </c>
      <c r="AC241" s="1">
        <v>4</v>
      </c>
      <c r="AD241" s="1">
        <v>1</v>
      </c>
      <c r="AE241" s="1">
        <f>IF(AND((10&gt;AD241),(AD241&gt;=AC241),(AC241&gt;=2)),1,0)</f>
        <v>0</v>
      </c>
      <c r="AF241" s="1">
        <f>IF(AND((AD241&lt;AC241),(AD241&gt;2),(AC241&lt;10)),1,0)</f>
        <v>0</v>
      </c>
      <c r="AG241" s="1">
        <f>IF(AD241&lt;=2,1,0)</f>
        <v>1</v>
      </c>
      <c r="AH241" s="1">
        <f>IF(AD241&gt;=10,1,0)</f>
        <v>0</v>
      </c>
      <c r="AI241" s="1">
        <f>SUM(AE241:AH241)</f>
        <v>1</v>
      </c>
    </row>
    <row r="242" spans="14:35" x14ac:dyDescent="0.25">
      <c r="N242" s="1" t="s">
        <v>100</v>
      </c>
      <c r="O242" s="1">
        <v>9.6</v>
      </c>
      <c r="P242" s="1">
        <v>5</v>
      </c>
      <c r="Q242" s="1">
        <v>1</v>
      </c>
      <c r="R242" s="1">
        <f>IF(AND((10&gt;Q242),(Q242&gt;=P242),(P242&gt;=2)),1,0)</f>
        <v>0</v>
      </c>
      <c r="S242" s="1">
        <f>IF(AND((Q242&lt;P242),(Q242&gt;2),(P242&lt;10)),1,0)</f>
        <v>0</v>
      </c>
      <c r="T242" s="1">
        <f>IF(Q242&lt;=2,1,0)</f>
        <v>1</v>
      </c>
      <c r="U242" s="1">
        <f>IF(Q242&gt;=10,1,0)</f>
        <v>0</v>
      </c>
      <c r="V242" s="1">
        <f>SUM(R242:U242)</f>
        <v>1</v>
      </c>
      <c r="AA242" s="1" t="s">
        <v>91</v>
      </c>
      <c r="AB242" s="1">
        <v>5</v>
      </c>
      <c r="AC242" s="1">
        <v>3</v>
      </c>
      <c r="AD242" s="1">
        <v>1</v>
      </c>
      <c r="AE242" s="1">
        <f>IF(AND((10&gt;AD242),(AD242&gt;=AC242),(AC242&gt;=2)),1,0)</f>
        <v>0</v>
      </c>
      <c r="AF242" s="1">
        <f>IF(AND((AD242&lt;AC242),(AD242&gt;2),(AC242&lt;10)),1,0)</f>
        <v>0</v>
      </c>
      <c r="AG242" s="1">
        <f>IF(AD242&lt;=2,1,0)</f>
        <v>1</v>
      </c>
      <c r="AH242" s="1">
        <f>IF(AD242&gt;=10,1,0)</f>
        <v>0</v>
      </c>
      <c r="AI242" s="1">
        <f>SUM(AE242:AH242)</f>
        <v>1</v>
      </c>
    </row>
    <row r="243" spans="14:35" x14ac:dyDescent="0.25">
      <c r="N243" s="1" t="s">
        <v>100</v>
      </c>
      <c r="O243" s="1">
        <v>9.6</v>
      </c>
      <c r="P243" s="1">
        <v>4</v>
      </c>
      <c r="Q243" s="1">
        <v>9</v>
      </c>
      <c r="R243" s="1">
        <f>IF(AND((10&gt;Q243),(Q243&gt;=P243),(P243&gt;=2)),1,0)</f>
        <v>1</v>
      </c>
      <c r="S243" s="1">
        <f>IF(AND((Q243&lt;P243),(Q243&gt;2),(P243&lt;10)),1,0)</f>
        <v>0</v>
      </c>
      <c r="T243" s="1">
        <f>IF(Q243&lt;=2,1,0)</f>
        <v>0</v>
      </c>
      <c r="U243" s="1">
        <f>IF(Q243&gt;=10,1,0)</f>
        <v>0</v>
      </c>
      <c r="V243" s="1">
        <f>SUM(R243:U243)</f>
        <v>1</v>
      </c>
      <c r="AA243" s="1" t="s">
        <v>91</v>
      </c>
      <c r="AB243" s="1">
        <v>5</v>
      </c>
      <c r="AC243" s="1">
        <v>2</v>
      </c>
      <c r="AD243" s="1">
        <v>1</v>
      </c>
      <c r="AE243" s="1">
        <f>IF(AND((10&gt;AD243),(AD243&gt;=AC243),(AC243&gt;=2)),1,0)</f>
        <v>0</v>
      </c>
      <c r="AF243" s="1">
        <f>IF(AND((AD243&lt;AC243),(AD243&gt;2),(AC243&lt;10)),1,0)</f>
        <v>0</v>
      </c>
      <c r="AG243" s="1">
        <f>IF(AD243&lt;=2,1,0)</f>
        <v>1</v>
      </c>
      <c r="AH243" s="1">
        <f>IF(AD243&gt;=10,1,0)</f>
        <v>0</v>
      </c>
      <c r="AI243" s="1">
        <f>SUM(AE243:AH243)</f>
        <v>1</v>
      </c>
    </row>
    <row r="244" spans="14:35" x14ac:dyDescent="0.25">
      <c r="N244" s="1" t="s">
        <v>100</v>
      </c>
      <c r="O244" s="1">
        <v>9.6</v>
      </c>
      <c r="P244" s="1">
        <v>4</v>
      </c>
      <c r="Q244" s="1">
        <v>6</v>
      </c>
      <c r="R244" s="1">
        <f>IF(AND((10&gt;Q244),(Q244&gt;=P244),(P244&gt;=2)),1,0)</f>
        <v>1</v>
      </c>
      <c r="S244" s="1">
        <f>IF(AND((Q244&lt;P244),(Q244&gt;2),(P244&lt;10)),1,0)</f>
        <v>0</v>
      </c>
      <c r="T244" s="1">
        <f>IF(Q244&lt;=2,1,0)</f>
        <v>0</v>
      </c>
      <c r="U244" s="1">
        <f>IF(Q244&gt;=10,1,0)</f>
        <v>0</v>
      </c>
      <c r="V244" s="1">
        <f>SUM(R244:U244)</f>
        <v>1</v>
      </c>
      <c r="AA244" s="1" t="s">
        <v>91</v>
      </c>
      <c r="AB244" s="1">
        <v>5</v>
      </c>
      <c r="AC244" s="1">
        <v>1</v>
      </c>
      <c r="AD244" s="1">
        <v>5</v>
      </c>
      <c r="AE244" s="1">
        <v>1</v>
      </c>
      <c r="AF244" s="1">
        <f>IF(AND((AD244&lt;AC244),(AD244&gt;2),(AC244&lt;10)),1,0)</f>
        <v>0</v>
      </c>
      <c r="AG244" s="1">
        <f>IF(AD244&lt;=2,1,0)</f>
        <v>0</v>
      </c>
      <c r="AH244" s="1">
        <f>IF(AD244&gt;=10,1,0)</f>
        <v>0</v>
      </c>
      <c r="AI244" s="1">
        <f>SUM(AE244:AH244)</f>
        <v>1</v>
      </c>
    </row>
    <row r="245" spans="14:35" x14ac:dyDescent="0.25">
      <c r="N245" s="1" t="s">
        <v>100</v>
      </c>
      <c r="O245" s="1">
        <v>9.6</v>
      </c>
      <c r="P245" s="1">
        <v>4</v>
      </c>
      <c r="Q245" s="1">
        <v>2</v>
      </c>
      <c r="R245" s="1">
        <f>IF(AND((10&gt;Q245),(Q245&gt;=P245),(P245&gt;=2)),1,0)</f>
        <v>0</v>
      </c>
      <c r="S245" s="1">
        <f>IF(AND((Q245&lt;P245),(Q245&gt;2),(P245&lt;10)),1,0)</f>
        <v>0</v>
      </c>
      <c r="T245" s="1">
        <f>IF(Q245&lt;=2,1,0)</f>
        <v>1</v>
      </c>
      <c r="U245" s="1">
        <f>IF(Q245&gt;=10,1,0)</f>
        <v>0</v>
      </c>
      <c r="V245" s="1">
        <f>SUM(R245:U245)</f>
        <v>1</v>
      </c>
      <c r="AA245" s="1" t="s">
        <v>85</v>
      </c>
      <c r="AB245" s="1">
        <v>4.9000000000000004</v>
      </c>
      <c r="AC245" s="1">
        <v>7</v>
      </c>
      <c r="AD245" s="1">
        <v>2</v>
      </c>
      <c r="AE245" s="1">
        <f>IF(AND((10&gt;AD245),(AD245&gt;=AC245),(AC245&gt;=2)),1,0)</f>
        <v>0</v>
      </c>
      <c r="AF245" s="1">
        <f>IF(AND((AD245&lt;AC245),(AD245&gt;2),(AC245&lt;10)),1,0)</f>
        <v>0</v>
      </c>
      <c r="AG245" s="1">
        <f>IF(AD245&lt;=2,1,0)</f>
        <v>1</v>
      </c>
      <c r="AH245" s="1">
        <f>IF(AD245&gt;=10,1,0)</f>
        <v>0</v>
      </c>
      <c r="AI245" s="1">
        <f>SUM(AE245:AH245)</f>
        <v>1</v>
      </c>
    </row>
    <row r="246" spans="14:35" x14ac:dyDescent="0.25">
      <c r="N246" s="1" t="s">
        <v>100</v>
      </c>
      <c r="O246" s="1">
        <v>9.6</v>
      </c>
      <c r="P246" s="1">
        <v>4</v>
      </c>
      <c r="Q246" s="1">
        <v>2</v>
      </c>
      <c r="R246" s="1">
        <f>IF(AND((10&gt;Q246),(Q246&gt;=P246),(P246&gt;=2)),1,0)</f>
        <v>0</v>
      </c>
      <c r="S246" s="1">
        <f>IF(AND((Q246&lt;P246),(Q246&gt;2),(P246&lt;10)),1,0)</f>
        <v>0</v>
      </c>
      <c r="T246" s="1">
        <f>IF(Q246&lt;=2,1,0)</f>
        <v>1</v>
      </c>
      <c r="U246" s="1">
        <f>IF(Q246&gt;=10,1,0)</f>
        <v>0</v>
      </c>
      <c r="V246" s="1">
        <f>SUM(R246:U246)</f>
        <v>1</v>
      </c>
      <c r="AA246" s="1" t="s">
        <v>85</v>
      </c>
      <c r="AB246" s="1">
        <v>4.9000000000000004</v>
      </c>
      <c r="AC246" s="1">
        <v>6</v>
      </c>
      <c r="AD246" s="1">
        <v>1</v>
      </c>
      <c r="AE246" s="1">
        <f>IF(AND((10&gt;AD246),(AD246&gt;=AC246),(AC246&gt;=2)),1,0)</f>
        <v>0</v>
      </c>
      <c r="AF246" s="1">
        <f>IF(AND((AD246&lt;AC246),(AD246&gt;2),(AC246&lt;10)),1,0)</f>
        <v>0</v>
      </c>
      <c r="AG246" s="1">
        <f>IF(AD246&lt;=2,1,0)</f>
        <v>1</v>
      </c>
      <c r="AH246" s="1">
        <f>IF(AD246&gt;=10,1,0)</f>
        <v>0</v>
      </c>
      <c r="AI246" s="1">
        <f>SUM(AE246:AH246)</f>
        <v>1</v>
      </c>
    </row>
    <row r="247" spans="14:35" x14ac:dyDescent="0.25">
      <c r="N247" s="1" t="s">
        <v>100</v>
      </c>
      <c r="O247" s="1">
        <v>9.6</v>
      </c>
      <c r="P247" s="1">
        <v>3</v>
      </c>
      <c r="Q247" s="1">
        <v>7</v>
      </c>
      <c r="R247" s="1">
        <f>IF(AND((10&gt;Q247),(Q247&gt;=P247),(P247&gt;=2)),1,0)</f>
        <v>1</v>
      </c>
      <c r="S247" s="1">
        <f>IF(AND((Q247&lt;P247),(Q247&gt;2),(P247&lt;10)),1,0)</f>
        <v>0</v>
      </c>
      <c r="T247" s="1">
        <f>IF(Q247&lt;=2,1,0)</f>
        <v>0</v>
      </c>
      <c r="U247" s="1">
        <f>IF(Q247&gt;=10,1,0)</f>
        <v>0</v>
      </c>
      <c r="V247" s="1">
        <f>SUM(R247:U247)</f>
        <v>1</v>
      </c>
      <c r="AA247" s="1" t="s">
        <v>85</v>
      </c>
      <c r="AB247" s="1">
        <v>4.9000000000000004</v>
      </c>
      <c r="AC247" s="1">
        <v>6</v>
      </c>
      <c r="AD247" s="1">
        <v>1</v>
      </c>
      <c r="AE247" s="1">
        <f>IF(AND((10&gt;AD247),(AD247&gt;=AC247),(AC247&gt;=2)),1,0)</f>
        <v>0</v>
      </c>
      <c r="AF247" s="1">
        <f>IF(AND((AD247&lt;AC247),(AD247&gt;2),(AC247&lt;10)),1,0)</f>
        <v>0</v>
      </c>
      <c r="AG247" s="1">
        <f>IF(AD247&lt;=2,1,0)</f>
        <v>1</v>
      </c>
      <c r="AH247" s="1">
        <f>IF(AD247&gt;=10,1,0)</f>
        <v>0</v>
      </c>
      <c r="AI247" s="1">
        <f>SUM(AE247:AH247)</f>
        <v>1</v>
      </c>
    </row>
    <row r="248" spans="14:35" x14ac:dyDescent="0.25">
      <c r="AA248" s="1" t="s">
        <v>85</v>
      </c>
      <c r="AB248" s="1">
        <v>4.9000000000000004</v>
      </c>
      <c r="AC248" s="1">
        <v>6</v>
      </c>
      <c r="AD248" s="1">
        <v>1</v>
      </c>
      <c r="AE248" s="1">
        <f>IF(AND((10&gt;AD248),(AD248&gt;=AC248),(AC248&gt;=2)),1,0)</f>
        <v>0</v>
      </c>
      <c r="AF248" s="1">
        <f>IF(AND((AD248&lt;AC248),(AD248&gt;2),(AC248&lt;10)),1,0)</f>
        <v>0</v>
      </c>
      <c r="AG248" s="1">
        <f>IF(AD248&lt;=2,1,0)</f>
        <v>1</v>
      </c>
      <c r="AH248" s="1">
        <f>IF(AD248&gt;=10,1,0)</f>
        <v>0</v>
      </c>
      <c r="AI248" s="1">
        <f>SUM(AE248:AH248)</f>
        <v>1</v>
      </c>
    </row>
    <row r="249" spans="14:35" x14ac:dyDescent="0.25">
      <c r="AA249" s="1" t="s">
        <v>85</v>
      </c>
      <c r="AB249" s="1">
        <v>4.9000000000000004</v>
      </c>
      <c r="AC249" s="1">
        <v>6</v>
      </c>
      <c r="AD249" s="1">
        <v>1</v>
      </c>
      <c r="AE249" s="1">
        <f>IF(AND((10&gt;AD249),(AD249&gt;=AC249),(AC249&gt;=2)),1,0)</f>
        <v>0</v>
      </c>
      <c r="AF249" s="1">
        <f>IF(AND((AD249&lt;AC249),(AD249&gt;2),(AC249&lt;10)),1,0)</f>
        <v>0</v>
      </c>
      <c r="AG249" s="1">
        <f>IF(AD249&lt;=2,1,0)</f>
        <v>1</v>
      </c>
      <c r="AH249" s="1">
        <f>IF(AD249&gt;=10,1,0)</f>
        <v>0</v>
      </c>
      <c r="AI249" s="1">
        <f>SUM(AE249:AH249)</f>
        <v>1</v>
      </c>
    </row>
    <row r="250" spans="14:35" x14ac:dyDescent="0.25">
      <c r="AA250" s="1" t="s">
        <v>85</v>
      </c>
      <c r="AB250" s="1">
        <v>4.9000000000000004</v>
      </c>
      <c r="AC250" s="1">
        <v>5</v>
      </c>
      <c r="AD250" s="1">
        <v>9</v>
      </c>
      <c r="AE250" s="1">
        <f>IF(AND((10&gt;AD250),(AD250&gt;=AC250),(AC250&gt;=2)),1,0)</f>
        <v>1</v>
      </c>
      <c r="AF250" s="1">
        <f>IF(AND((AD250&lt;AC250),(AD250&gt;2),(AC250&lt;10)),1,0)</f>
        <v>0</v>
      </c>
      <c r="AG250" s="1">
        <f>IF(AD250&lt;=2,1,0)</f>
        <v>0</v>
      </c>
      <c r="AH250" s="1">
        <f>IF(AD250&gt;=10,1,0)</f>
        <v>0</v>
      </c>
      <c r="AI250" s="1">
        <f>SUM(AE250:AH250)</f>
        <v>1</v>
      </c>
    </row>
    <row r="251" spans="14:35" x14ac:dyDescent="0.25">
      <c r="AA251" s="1" t="s">
        <v>85</v>
      </c>
      <c r="AB251" s="1">
        <v>4.9000000000000004</v>
      </c>
      <c r="AC251" s="1">
        <v>5</v>
      </c>
      <c r="AD251" s="1">
        <v>1</v>
      </c>
      <c r="AE251" s="1">
        <f>IF(AND((10&gt;AD251),(AD251&gt;=AC251),(AC251&gt;=2)),1,0)</f>
        <v>0</v>
      </c>
      <c r="AF251" s="1">
        <f>IF(AND((AD251&lt;AC251),(AD251&gt;2),(AC251&lt;10)),1,0)</f>
        <v>0</v>
      </c>
      <c r="AG251" s="1">
        <f>IF(AD251&lt;=2,1,0)</f>
        <v>1</v>
      </c>
      <c r="AH251" s="1">
        <f>IF(AD251&gt;=10,1,0)</f>
        <v>0</v>
      </c>
      <c r="AI251" s="1">
        <f>SUM(AE251:AH251)</f>
        <v>1</v>
      </c>
    </row>
    <row r="252" spans="14:35" x14ac:dyDescent="0.25">
      <c r="AA252" s="1" t="s">
        <v>85</v>
      </c>
      <c r="AB252" s="1">
        <v>4.9000000000000004</v>
      </c>
      <c r="AC252" s="1">
        <v>5</v>
      </c>
      <c r="AD252" s="1">
        <v>1</v>
      </c>
      <c r="AE252" s="1">
        <f>IF(AND((10&gt;AD252),(AD252&gt;=AC252),(AC252&gt;=2)),1,0)</f>
        <v>0</v>
      </c>
      <c r="AF252" s="1">
        <f>IF(AND((AD252&lt;AC252),(AD252&gt;2),(AC252&lt;10)),1,0)</f>
        <v>0</v>
      </c>
      <c r="AG252" s="1">
        <f>IF(AD252&lt;=2,1,0)</f>
        <v>1</v>
      </c>
      <c r="AH252" s="1">
        <f>IF(AD252&gt;=10,1,0)</f>
        <v>0</v>
      </c>
      <c r="AI252" s="1">
        <f>SUM(AE252:AH252)</f>
        <v>1</v>
      </c>
    </row>
    <row r="253" spans="14:35" x14ac:dyDescent="0.25">
      <c r="AA253" s="1" t="s">
        <v>85</v>
      </c>
      <c r="AB253" s="1">
        <v>4.9000000000000004</v>
      </c>
      <c r="AC253" s="1">
        <v>5</v>
      </c>
      <c r="AD253" s="1">
        <v>1</v>
      </c>
      <c r="AE253" s="1">
        <f>IF(AND((10&gt;AD253),(AD253&gt;=AC253),(AC253&gt;=2)),1,0)</f>
        <v>0</v>
      </c>
      <c r="AF253" s="1">
        <f>IF(AND((AD253&lt;AC253),(AD253&gt;2),(AC253&lt;10)),1,0)</f>
        <v>0</v>
      </c>
      <c r="AG253" s="1">
        <f>IF(AD253&lt;=2,1,0)</f>
        <v>1</v>
      </c>
      <c r="AH253" s="1">
        <f>IF(AD253&gt;=10,1,0)</f>
        <v>0</v>
      </c>
      <c r="AI253" s="1">
        <f>SUM(AE253:AH253)</f>
        <v>1</v>
      </c>
    </row>
    <row r="254" spans="14:35" x14ac:dyDescent="0.25">
      <c r="AA254" s="1" t="s">
        <v>85</v>
      </c>
      <c r="AB254" s="1">
        <v>4.9000000000000004</v>
      </c>
      <c r="AC254" s="1">
        <v>5</v>
      </c>
      <c r="AD254" s="1">
        <v>2</v>
      </c>
      <c r="AE254" s="1">
        <f>IF(AND((10&gt;AD254),(AD254&gt;=AC254),(AC254&gt;=2)),1,0)</f>
        <v>0</v>
      </c>
      <c r="AF254" s="1">
        <f>IF(AND((AD254&lt;AC254),(AD254&gt;2),(AC254&lt;10)),1,0)</f>
        <v>0</v>
      </c>
      <c r="AG254" s="1">
        <f>IF(AD254&lt;=2,1,0)</f>
        <v>1</v>
      </c>
      <c r="AH254" s="1">
        <f>IF(AD254&gt;=10,1,0)</f>
        <v>0</v>
      </c>
      <c r="AI254" s="1">
        <f>SUM(AE254:AH254)</f>
        <v>1</v>
      </c>
    </row>
    <row r="255" spans="14:35" x14ac:dyDescent="0.25">
      <c r="AA255" s="1" t="s">
        <v>85</v>
      </c>
      <c r="AB255" s="1">
        <v>4.9000000000000004</v>
      </c>
      <c r="AC255" s="1">
        <v>4</v>
      </c>
      <c r="AD255" s="1">
        <v>1</v>
      </c>
      <c r="AE255" s="1">
        <f>IF(AND((10&gt;AD255),(AD255&gt;=AC255),(AC255&gt;=2)),1,0)</f>
        <v>0</v>
      </c>
      <c r="AF255" s="1">
        <f>IF(AND((AD255&lt;AC255),(AD255&gt;2),(AC255&lt;10)),1,0)</f>
        <v>0</v>
      </c>
      <c r="AG255" s="1">
        <f>IF(AD255&lt;=2,1,0)</f>
        <v>1</v>
      </c>
      <c r="AH255" s="1">
        <f>IF(AD255&gt;=10,1,0)</f>
        <v>0</v>
      </c>
      <c r="AI255" s="1">
        <f>SUM(AE255:AH255)</f>
        <v>1</v>
      </c>
    </row>
    <row r="256" spans="14:35" x14ac:dyDescent="0.25">
      <c r="AA256" s="1" t="s">
        <v>85</v>
      </c>
      <c r="AB256" s="1">
        <v>4.9000000000000004</v>
      </c>
      <c r="AC256" s="1">
        <v>4</v>
      </c>
      <c r="AD256" s="1">
        <v>1</v>
      </c>
      <c r="AE256" s="1">
        <f>IF(AND((10&gt;AD256),(AD256&gt;=AC256),(AC256&gt;=2)),1,0)</f>
        <v>0</v>
      </c>
      <c r="AF256" s="1">
        <f>IF(AND((AD256&lt;AC256),(AD256&gt;2),(AC256&lt;10)),1,0)</f>
        <v>0</v>
      </c>
      <c r="AG256" s="1">
        <f>IF(AD256&lt;=2,1,0)</f>
        <v>1</v>
      </c>
      <c r="AH256" s="1">
        <f>IF(AD256&gt;=10,1,0)</f>
        <v>0</v>
      </c>
      <c r="AI256" s="1">
        <f>SUM(AE256:AH256)</f>
        <v>1</v>
      </c>
    </row>
    <row r="257" spans="27:35" x14ac:dyDescent="0.25">
      <c r="AA257" s="1" t="s">
        <v>85</v>
      </c>
      <c r="AB257" s="1">
        <v>4.9000000000000004</v>
      </c>
      <c r="AC257" s="1">
        <v>4</v>
      </c>
      <c r="AD257" s="1">
        <v>2</v>
      </c>
      <c r="AE257" s="1">
        <f>IF(AND((10&gt;AD257),(AD257&gt;=AC257),(AC257&gt;=2)),1,0)</f>
        <v>0</v>
      </c>
      <c r="AF257" s="1">
        <f>IF(AND((AD257&lt;AC257),(AD257&gt;2),(AC257&lt;10)),1,0)</f>
        <v>0</v>
      </c>
      <c r="AG257" s="1">
        <f>IF(AD257&lt;=2,1,0)</f>
        <v>1</v>
      </c>
      <c r="AH257" s="1">
        <f>IF(AD257&gt;=10,1,0)</f>
        <v>0</v>
      </c>
      <c r="AI257" s="1">
        <f>SUM(AE257:AH257)</f>
        <v>1</v>
      </c>
    </row>
    <row r="258" spans="27:35" x14ac:dyDescent="0.25">
      <c r="AA258" s="1" t="s">
        <v>114</v>
      </c>
      <c r="AB258" s="1">
        <v>4.8</v>
      </c>
      <c r="AC258" s="1">
        <v>9</v>
      </c>
      <c r="AD258" s="1">
        <v>1</v>
      </c>
      <c r="AE258" s="1">
        <f>IF(AND((10&gt;AD258),(AD258&gt;=AC258),(AC258&gt;=2)),1,0)</f>
        <v>0</v>
      </c>
      <c r="AF258" s="1">
        <f>IF(AND((AD258&lt;AC258),(AD258&gt;2),(AC258&lt;10)),1,0)</f>
        <v>0</v>
      </c>
      <c r="AG258" s="1">
        <f>IF(AD258&lt;=2,1,0)</f>
        <v>1</v>
      </c>
      <c r="AH258" s="1">
        <f>IF(AD258&gt;=10,1,0)</f>
        <v>0</v>
      </c>
      <c r="AI258" s="1">
        <f>SUM(AE258:AH258)</f>
        <v>1</v>
      </c>
    </row>
    <row r="259" spans="27:35" x14ac:dyDescent="0.25">
      <c r="AA259" s="1" t="s">
        <v>114</v>
      </c>
      <c r="AB259" s="1">
        <v>4.8</v>
      </c>
      <c r="AC259" s="1">
        <v>8</v>
      </c>
      <c r="AD259" s="1">
        <v>1</v>
      </c>
      <c r="AE259" s="1">
        <f>IF(AND((10&gt;AD259),(AD259&gt;=AC259),(AC259&gt;=2)),1,0)</f>
        <v>0</v>
      </c>
      <c r="AF259" s="1">
        <f>IF(AND((AD259&lt;AC259),(AD259&gt;2),(AC259&lt;10)),1,0)</f>
        <v>0</v>
      </c>
      <c r="AG259" s="1">
        <f>IF(AD259&lt;=2,1,0)</f>
        <v>1</v>
      </c>
      <c r="AH259" s="1">
        <f>IF(AD259&gt;=10,1,0)</f>
        <v>0</v>
      </c>
      <c r="AI259" s="1">
        <f>SUM(AE259:AH259)</f>
        <v>1</v>
      </c>
    </row>
    <row r="260" spans="27:35" x14ac:dyDescent="0.25">
      <c r="AA260" s="1" t="s">
        <v>113</v>
      </c>
      <c r="AB260" s="1">
        <v>4.5999999999999996</v>
      </c>
      <c r="AC260" s="1">
        <v>5</v>
      </c>
      <c r="AD260" s="1">
        <v>1</v>
      </c>
      <c r="AE260" s="1">
        <f>IF(AND((10&gt;AD260),(AD260&gt;=AC260),(AC260&gt;=2)),1,0)</f>
        <v>0</v>
      </c>
      <c r="AF260" s="1">
        <f>IF(AND((AD260&lt;AC260),(AD260&gt;2),(AC260&lt;10)),1,0)</f>
        <v>0</v>
      </c>
      <c r="AG260" s="1">
        <f>IF(AD260&lt;=2,1,0)</f>
        <v>1</v>
      </c>
      <c r="AH260" s="1">
        <f>IF(AD260&gt;=10,1,0)</f>
        <v>0</v>
      </c>
      <c r="AI260" s="1">
        <f>SUM(AE260:AH260)</f>
        <v>1</v>
      </c>
    </row>
    <row r="261" spans="27:35" x14ac:dyDescent="0.25">
      <c r="AA261" s="1" t="s">
        <v>113</v>
      </c>
      <c r="AB261" s="1">
        <v>4.5999999999999996</v>
      </c>
      <c r="AC261" s="1">
        <v>3</v>
      </c>
      <c r="AD261" s="1">
        <v>4</v>
      </c>
      <c r="AE261" s="1">
        <f>IF(AND((10&gt;AD261),(AD261&gt;=AC261),(AC261&gt;=2)),1,0)</f>
        <v>1</v>
      </c>
      <c r="AF261" s="1">
        <f>IF(AND((AD261&lt;AC261),(AD261&gt;2),(AC261&lt;10)),1,0)</f>
        <v>0</v>
      </c>
      <c r="AG261" s="1">
        <f>IF(AD261&lt;=2,1,0)</f>
        <v>0</v>
      </c>
      <c r="AH261" s="1">
        <f>IF(AD261&gt;=10,1,0)</f>
        <v>0</v>
      </c>
      <c r="AI261" s="1">
        <f>SUM(AE261:AH261)</f>
        <v>1</v>
      </c>
    </row>
    <row r="262" spans="27:35" x14ac:dyDescent="0.25">
      <c r="AA262" s="1" t="s">
        <v>113</v>
      </c>
      <c r="AB262" s="1">
        <v>4.5999999999999996</v>
      </c>
      <c r="AC262" s="1">
        <v>3</v>
      </c>
      <c r="AD262" s="1">
        <v>4</v>
      </c>
      <c r="AE262" s="1">
        <f>IF(AND((10&gt;AD262),(AD262&gt;=AC262),(AC262&gt;=2)),1,0)</f>
        <v>1</v>
      </c>
      <c r="AF262" s="1">
        <f>IF(AND((AD262&lt;AC262),(AD262&gt;2),(AC262&lt;10)),1,0)</f>
        <v>0</v>
      </c>
      <c r="AG262" s="1">
        <f>IF(AD262&lt;=2,1,0)</f>
        <v>0</v>
      </c>
      <c r="AH262" s="1">
        <f>IF(AD262&gt;=10,1,0)</f>
        <v>0</v>
      </c>
      <c r="AI262" s="1">
        <f>SUM(AE262:AH262)</f>
        <v>1</v>
      </c>
    </row>
    <row r="263" spans="27:35" x14ac:dyDescent="0.25">
      <c r="AA263" s="1" t="s">
        <v>113</v>
      </c>
      <c r="AB263" s="1">
        <v>4.5999999999999996</v>
      </c>
      <c r="AC263" s="1">
        <v>3</v>
      </c>
      <c r="AD263" s="1">
        <v>1</v>
      </c>
      <c r="AE263" s="1">
        <f>IF(AND((10&gt;AD263),(AD263&gt;=AC263),(AC263&gt;=2)),1,0)</f>
        <v>0</v>
      </c>
      <c r="AF263" s="1">
        <f>IF(AND((AD263&lt;AC263),(AD263&gt;2),(AC263&lt;10)),1,0)</f>
        <v>0</v>
      </c>
      <c r="AG263" s="1">
        <f>IF(AD263&lt;=2,1,0)</f>
        <v>1</v>
      </c>
      <c r="AH263" s="1">
        <f>IF(AD263&gt;=10,1,0)</f>
        <v>0</v>
      </c>
      <c r="AI263" s="1">
        <f>SUM(AE263:AH263)</f>
        <v>1</v>
      </c>
    </row>
    <row r="264" spans="27:35" x14ac:dyDescent="0.25">
      <c r="AA264" s="1" t="s">
        <v>113</v>
      </c>
      <c r="AB264" s="1">
        <v>4.5999999999999996</v>
      </c>
      <c r="AC264" s="1">
        <v>1</v>
      </c>
      <c r="AD264" s="1">
        <v>4</v>
      </c>
      <c r="AE264" s="1">
        <v>1</v>
      </c>
      <c r="AF264" s="1">
        <f>IF(AND((AD264&lt;AC264),(AD264&gt;2),(AC264&lt;10)),1,0)</f>
        <v>0</v>
      </c>
      <c r="AG264" s="1">
        <f>IF(AD264&lt;=2,1,0)</f>
        <v>0</v>
      </c>
      <c r="AH264" s="1">
        <f>IF(AD264&gt;=10,1,0)</f>
        <v>0</v>
      </c>
      <c r="AI264" s="1">
        <f>SUM(AE264:AH264)</f>
        <v>1</v>
      </c>
    </row>
    <row r="265" spans="27:35" x14ac:dyDescent="0.25">
      <c r="AA265" s="1" t="s">
        <v>112</v>
      </c>
      <c r="AB265" s="1">
        <v>4.5</v>
      </c>
      <c r="AC265" s="1">
        <v>9</v>
      </c>
      <c r="AD265" s="1">
        <v>1</v>
      </c>
      <c r="AE265" s="1">
        <f>IF(AND((10&gt;AD265),(AD265&gt;=AC265),(AC265&gt;=2)),1,0)</f>
        <v>0</v>
      </c>
      <c r="AF265" s="1">
        <f>IF(AND((AD265&lt;AC265),(AD265&gt;2),(AC265&lt;10)),1,0)</f>
        <v>0</v>
      </c>
      <c r="AG265" s="1">
        <f>IF(AD265&lt;=2,1,0)</f>
        <v>1</v>
      </c>
      <c r="AH265" s="1">
        <f>IF(AD265&gt;=10,1,0)</f>
        <v>0</v>
      </c>
      <c r="AI265" s="1">
        <f>SUM(AE265:AH265)</f>
        <v>1</v>
      </c>
    </row>
    <row r="266" spans="27:35" x14ac:dyDescent="0.25">
      <c r="AA266" s="1" t="s">
        <v>111</v>
      </c>
      <c r="AB266" s="1">
        <v>4.5</v>
      </c>
      <c r="AC266" s="1">
        <v>4</v>
      </c>
      <c r="AD266" s="1">
        <v>1</v>
      </c>
      <c r="AE266" s="1">
        <f>IF(AND((10&gt;AD266),(AD266&gt;=AC266),(AC266&gt;=2)),1,0)</f>
        <v>0</v>
      </c>
      <c r="AF266" s="1">
        <f>IF(AND((AD266&lt;AC266),(AD266&gt;2),(AC266&lt;10)),1,0)</f>
        <v>0</v>
      </c>
      <c r="AG266" s="1">
        <f>IF(AD266&lt;=2,1,0)</f>
        <v>1</v>
      </c>
      <c r="AH266" s="1">
        <f>IF(AD266&gt;=10,1,0)</f>
        <v>0</v>
      </c>
      <c r="AI266" s="1">
        <f>SUM(AE266:AH266)</f>
        <v>1</v>
      </c>
    </row>
  </sheetData>
  <sortState xmlns:xlrd2="http://schemas.microsoft.com/office/spreadsheetml/2017/richdata2" ref="N2:V247">
    <sortCondition ref="O5:O24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0111-1960-4DCE-A7ED-CA34DB6193DD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65</v>
      </c>
      <c r="B2" s="1">
        <v>10.3</v>
      </c>
      <c r="C2" s="1">
        <v>3</v>
      </c>
      <c r="D2" s="1">
        <v>90</v>
      </c>
      <c r="E2" s="1">
        <v>0.65</v>
      </c>
      <c r="F2" s="1">
        <v>1</v>
      </c>
      <c r="G2" s="1">
        <v>0.6</v>
      </c>
      <c r="H2" s="1">
        <v>3</v>
      </c>
      <c r="I2" s="1">
        <v>1.67</v>
      </c>
      <c r="J2" s="1">
        <v>1</v>
      </c>
      <c r="K2" s="1">
        <v>1.67</v>
      </c>
      <c r="L2" s="1">
        <v>0</v>
      </c>
      <c r="M2" s="1">
        <v>1</v>
      </c>
      <c r="N2" s="1">
        <v>0</v>
      </c>
      <c r="O2" s="1">
        <v>0.48</v>
      </c>
      <c r="P2" s="1">
        <v>0.48</v>
      </c>
      <c r="Q2" s="1">
        <v>0.67</v>
      </c>
      <c r="R2" s="1">
        <v>0.67</v>
      </c>
      <c r="S2" s="1">
        <v>0</v>
      </c>
      <c r="T2" s="1">
        <v>0</v>
      </c>
      <c r="U2" s="1">
        <v>5</v>
      </c>
      <c r="V2" s="1">
        <v>4</v>
      </c>
      <c r="W2" s="1">
        <v>80</v>
      </c>
      <c r="X2" s="1">
        <v>0.67</v>
      </c>
      <c r="Y2" s="1">
        <v>0.33</v>
      </c>
      <c r="Z2" s="1">
        <v>49</v>
      </c>
      <c r="AA2" s="1">
        <v>0</v>
      </c>
      <c r="AB2" s="1">
        <v>0</v>
      </c>
      <c r="AC2" s="1">
        <v>1.33</v>
      </c>
      <c r="AD2" s="1">
        <v>0</v>
      </c>
      <c r="AE2" s="1">
        <v>0.12</v>
      </c>
      <c r="AF2" s="1">
        <v>0.33</v>
      </c>
      <c r="AG2" s="1">
        <v>0</v>
      </c>
      <c r="AH2" s="1">
        <v>0</v>
      </c>
      <c r="AI2" s="1">
        <v>0</v>
      </c>
      <c r="AJ2" s="1">
        <v>0</v>
      </c>
      <c r="AK2" s="1">
        <v>35.67</v>
      </c>
      <c r="AL2" s="1">
        <v>16.2</v>
      </c>
      <c r="AM2" s="1">
        <v>33.4</v>
      </c>
      <c r="AN2" s="1">
        <v>2.2999999999999998</v>
      </c>
      <c r="AO2" s="1">
        <v>5.7</v>
      </c>
      <c r="AP2" s="1">
        <v>6.67</v>
      </c>
      <c r="AQ2" s="1">
        <v>25.67</v>
      </c>
      <c r="AR2" s="1">
        <v>1.67</v>
      </c>
      <c r="AS2" s="1">
        <v>7.33</v>
      </c>
      <c r="AT2" s="1">
        <v>1.33</v>
      </c>
      <c r="AU2" s="1">
        <v>0</v>
      </c>
      <c r="AV2" s="1">
        <v>0</v>
      </c>
      <c r="AX2" s="1">
        <v>1.67</v>
      </c>
      <c r="AY2" s="1">
        <v>0.67</v>
      </c>
      <c r="AZ2" s="1">
        <v>0</v>
      </c>
      <c r="BA2" s="1">
        <v>0</v>
      </c>
      <c r="BB2" s="1">
        <v>0.67</v>
      </c>
      <c r="BC2" s="1">
        <v>17</v>
      </c>
      <c r="BD2" s="1">
        <v>11.67</v>
      </c>
      <c r="BE2" s="1">
        <v>5.67</v>
      </c>
      <c r="BF2" s="1">
        <v>1.33</v>
      </c>
      <c r="BG2" s="1">
        <v>2.67</v>
      </c>
      <c r="BH2" s="1">
        <v>2</v>
      </c>
      <c r="BI2" s="1">
        <v>1.94</v>
      </c>
      <c r="BJ2" s="1">
        <v>10.67</v>
      </c>
      <c r="BK2" s="1">
        <v>9.33</v>
      </c>
      <c r="BL2" s="1">
        <v>87</v>
      </c>
      <c r="BM2" s="1">
        <v>7.33</v>
      </c>
      <c r="BN2" s="1">
        <v>5.67</v>
      </c>
      <c r="BO2" s="1">
        <v>77</v>
      </c>
      <c r="BP2" s="1">
        <v>5</v>
      </c>
      <c r="BQ2" s="1">
        <v>4</v>
      </c>
      <c r="BR2" s="1">
        <v>80</v>
      </c>
      <c r="BS2" s="1">
        <v>0</v>
      </c>
      <c r="BT2" s="1">
        <v>0</v>
      </c>
      <c r="BU2" s="1">
        <v>3</v>
      </c>
      <c r="BV2" s="1">
        <v>0</v>
      </c>
      <c r="BW2" s="1">
        <v>0</v>
      </c>
      <c r="BX2" s="1">
        <v>1</v>
      </c>
      <c r="BY2" s="1">
        <v>18.670000000000002</v>
      </c>
      <c r="BZ2" s="1">
        <v>4.67</v>
      </c>
      <c r="CA2" s="1">
        <v>0</v>
      </c>
      <c r="CB2" s="1">
        <v>1.33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6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6.1928072000000007</v>
      </c>
      <c r="CL2" s="1">
        <v>11</v>
      </c>
    </row>
    <row r="3" spans="1:90" x14ac:dyDescent="0.25">
      <c r="A3" s="1" t="s">
        <v>73</v>
      </c>
      <c r="B3" s="1">
        <v>6.5</v>
      </c>
      <c r="C3" s="1">
        <v>3</v>
      </c>
      <c r="D3" s="1">
        <v>90</v>
      </c>
      <c r="E3" s="1">
        <v>0.41</v>
      </c>
      <c r="F3" s="1">
        <v>0.33</v>
      </c>
      <c r="G3" s="1">
        <v>0.4</v>
      </c>
      <c r="H3" s="1">
        <v>1</v>
      </c>
      <c r="I3" s="1">
        <v>1.67</v>
      </c>
      <c r="J3" s="1">
        <v>0.33</v>
      </c>
      <c r="K3" s="1">
        <v>1.33</v>
      </c>
      <c r="L3" s="1">
        <v>0.33</v>
      </c>
      <c r="M3" s="1">
        <v>0.33</v>
      </c>
      <c r="N3" s="1">
        <v>0</v>
      </c>
      <c r="O3" s="1">
        <v>0.02</v>
      </c>
      <c r="P3" s="1">
        <v>0.28000000000000003</v>
      </c>
      <c r="Q3" s="1">
        <v>0.33</v>
      </c>
      <c r="R3" s="1">
        <v>0.33</v>
      </c>
      <c r="S3" s="1">
        <v>0</v>
      </c>
      <c r="T3" s="1">
        <v>0</v>
      </c>
      <c r="U3" s="1">
        <v>11</v>
      </c>
      <c r="V3" s="1">
        <v>8.67</v>
      </c>
      <c r="W3" s="1">
        <v>79</v>
      </c>
      <c r="X3" s="1">
        <v>0.67</v>
      </c>
      <c r="Y3" s="1">
        <v>0</v>
      </c>
      <c r="Z3" s="1">
        <v>0</v>
      </c>
      <c r="AA3" s="1">
        <v>0.33</v>
      </c>
      <c r="AB3" s="1">
        <v>0</v>
      </c>
      <c r="AC3" s="1">
        <v>1</v>
      </c>
      <c r="AD3" s="1">
        <v>0</v>
      </c>
      <c r="AE3" s="1">
        <v>0.08</v>
      </c>
      <c r="AF3" s="1">
        <v>0</v>
      </c>
      <c r="AG3" s="1">
        <v>0</v>
      </c>
      <c r="AH3" s="1">
        <v>0</v>
      </c>
      <c r="AI3" s="1">
        <v>0</v>
      </c>
      <c r="AJ3" s="1">
        <v>0.33</v>
      </c>
      <c r="AK3" s="1">
        <v>20</v>
      </c>
      <c r="AL3" s="1">
        <v>13.67</v>
      </c>
      <c r="AM3" s="1">
        <v>15.4</v>
      </c>
      <c r="AN3" s="1">
        <v>1.3</v>
      </c>
      <c r="AO3" s="1">
        <v>4.2</v>
      </c>
      <c r="AP3" s="1">
        <v>6.67</v>
      </c>
      <c r="AQ3" s="1">
        <v>14.67</v>
      </c>
      <c r="AR3" s="1">
        <v>0.33</v>
      </c>
      <c r="AS3" s="1">
        <v>3.67</v>
      </c>
      <c r="AT3" s="1">
        <v>1</v>
      </c>
      <c r="AU3" s="1">
        <v>1</v>
      </c>
      <c r="AV3" s="1">
        <v>1</v>
      </c>
      <c r="AW3" s="1">
        <v>100</v>
      </c>
      <c r="AX3" s="1">
        <v>4.67</v>
      </c>
      <c r="AY3" s="1">
        <v>0</v>
      </c>
      <c r="AZ3" s="1">
        <v>0</v>
      </c>
      <c r="BA3" s="1">
        <v>0.33</v>
      </c>
      <c r="BB3" s="1">
        <v>0.33</v>
      </c>
      <c r="BC3" s="1">
        <v>11.67</v>
      </c>
      <c r="BD3" s="1">
        <v>6.67</v>
      </c>
      <c r="BE3" s="1">
        <v>3</v>
      </c>
      <c r="BF3" s="1">
        <v>0.67</v>
      </c>
      <c r="BG3" s="1">
        <v>0.67</v>
      </c>
      <c r="BH3" s="1">
        <v>1.33</v>
      </c>
      <c r="BI3" s="1">
        <v>1.1399999999999999</v>
      </c>
      <c r="BJ3" s="1">
        <v>24.33</v>
      </c>
      <c r="BK3" s="1">
        <v>21</v>
      </c>
      <c r="BL3" s="1">
        <v>86</v>
      </c>
      <c r="BM3" s="1">
        <v>15</v>
      </c>
      <c r="BN3" s="1">
        <v>11.33</v>
      </c>
      <c r="BO3" s="1">
        <v>76</v>
      </c>
      <c r="BP3" s="1">
        <v>11</v>
      </c>
      <c r="BQ3" s="1">
        <v>8.67</v>
      </c>
      <c r="BR3" s="1">
        <v>79</v>
      </c>
      <c r="BS3" s="1">
        <v>0</v>
      </c>
      <c r="BT3" s="1">
        <v>0</v>
      </c>
      <c r="BU3" s="1">
        <v>3</v>
      </c>
      <c r="BV3" s="1">
        <v>0</v>
      </c>
      <c r="BW3" s="1">
        <v>0</v>
      </c>
      <c r="BX3" s="1">
        <v>2</v>
      </c>
      <c r="BY3" s="1">
        <v>37.33</v>
      </c>
      <c r="BZ3" s="1">
        <v>4</v>
      </c>
      <c r="CA3" s="1">
        <v>1</v>
      </c>
      <c r="CB3" s="1">
        <v>1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0.33</v>
      </c>
      <c r="CJ3" s="1">
        <v>0.33</v>
      </c>
      <c r="CK3" s="1">
        <f t="shared" si="0"/>
        <v>5.7505821000000026</v>
      </c>
      <c r="CL3" s="1">
        <v>9</v>
      </c>
    </row>
    <row r="4" spans="1:90" x14ac:dyDescent="0.25">
      <c r="A4" s="1" t="s">
        <v>68</v>
      </c>
      <c r="B4" s="1">
        <v>6.7</v>
      </c>
      <c r="C4" s="1">
        <v>3</v>
      </c>
      <c r="D4" s="1">
        <v>90</v>
      </c>
      <c r="E4" s="1">
        <v>0.53</v>
      </c>
      <c r="F4" s="1">
        <v>0.75</v>
      </c>
      <c r="G4" s="1">
        <v>0.7</v>
      </c>
      <c r="H4" s="1">
        <v>3</v>
      </c>
      <c r="I4" s="1">
        <v>3.33</v>
      </c>
      <c r="J4" s="1">
        <v>1.67</v>
      </c>
      <c r="K4" s="1">
        <v>2</v>
      </c>
      <c r="L4" s="1">
        <v>1.33</v>
      </c>
      <c r="M4" s="1">
        <v>0.33</v>
      </c>
      <c r="N4" s="1">
        <v>0</v>
      </c>
      <c r="O4" s="1">
        <v>0.39</v>
      </c>
      <c r="P4" s="1">
        <v>0.39</v>
      </c>
      <c r="Q4" s="1">
        <v>0.67</v>
      </c>
      <c r="R4" s="1">
        <v>0.67</v>
      </c>
      <c r="S4" s="1">
        <v>0</v>
      </c>
      <c r="T4" s="1">
        <v>0</v>
      </c>
      <c r="U4" s="1">
        <v>15</v>
      </c>
      <c r="V4" s="1">
        <v>10.67</v>
      </c>
      <c r="W4" s="1">
        <v>71</v>
      </c>
      <c r="X4" s="1">
        <v>2</v>
      </c>
      <c r="Y4" s="1">
        <v>1.33</v>
      </c>
      <c r="Z4" s="1">
        <v>67</v>
      </c>
      <c r="AA4" s="1">
        <v>0</v>
      </c>
      <c r="AB4" s="1">
        <v>0</v>
      </c>
      <c r="AC4" s="1">
        <v>2.33</v>
      </c>
      <c r="AD4" s="1">
        <v>0.33</v>
      </c>
      <c r="AE4" s="1">
        <v>0.3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43.67</v>
      </c>
      <c r="AL4" s="1">
        <v>32.6</v>
      </c>
      <c r="AM4" s="1">
        <v>39.33</v>
      </c>
      <c r="AN4" s="1">
        <v>2.5</v>
      </c>
      <c r="AO4" s="1">
        <v>5.9</v>
      </c>
      <c r="AP4" s="1">
        <v>5.33</v>
      </c>
      <c r="AQ4" s="1">
        <v>24.33</v>
      </c>
      <c r="AR4" s="1">
        <v>1</v>
      </c>
      <c r="AS4" s="1">
        <v>6.33</v>
      </c>
      <c r="AT4" s="1">
        <v>2.33</v>
      </c>
      <c r="AU4" s="1">
        <v>0</v>
      </c>
      <c r="AV4" s="1">
        <v>0</v>
      </c>
      <c r="AX4" s="1">
        <v>4</v>
      </c>
      <c r="AY4" s="1">
        <v>0.33</v>
      </c>
      <c r="AZ4" s="1">
        <v>0</v>
      </c>
      <c r="BA4" s="1">
        <v>0</v>
      </c>
      <c r="BB4" s="1">
        <v>0.33</v>
      </c>
      <c r="BC4" s="1">
        <v>21.67</v>
      </c>
      <c r="BD4" s="1">
        <v>11.33</v>
      </c>
      <c r="BE4" s="1">
        <v>7.33</v>
      </c>
      <c r="BF4" s="1">
        <v>0.67</v>
      </c>
      <c r="BG4" s="1">
        <v>1.33</v>
      </c>
      <c r="BH4" s="1">
        <v>3.33</v>
      </c>
      <c r="BI4" s="1">
        <v>2.5099999999999998</v>
      </c>
      <c r="BJ4" s="1">
        <v>27.33</v>
      </c>
      <c r="BK4" s="1">
        <v>22</v>
      </c>
      <c r="BL4" s="1">
        <v>80</v>
      </c>
      <c r="BM4" s="1">
        <v>22</v>
      </c>
      <c r="BN4" s="1">
        <v>16.329999999999998</v>
      </c>
      <c r="BO4" s="1">
        <v>74</v>
      </c>
      <c r="BP4" s="1">
        <v>15</v>
      </c>
      <c r="BQ4" s="1">
        <v>10.67</v>
      </c>
      <c r="BR4" s="1">
        <v>71</v>
      </c>
      <c r="BS4" s="1">
        <v>0.33</v>
      </c>
      <c r="BT4" s="1">
        <v>0.33</v>
      </c>
      <c r="BU4" s="1">
        <v>3</v>
      </c>
      <c r="BV4" s="1">
        <v>0</v>
      </c>
      <c r="BW4" s="1">
        <v>0</v>
      </c>
      <c r="BX4" s="1">
        <v>2.67</v>
      </c>
      <c r="BY4" s="1">
        <v>48.33</v>
      </c>
      <c r="BZ4" s="1">
        <v>6</v>
      </c>
      <c r="CA4" s="1">
        <v>3.33</v>
      </c>
      <c r="CB4" s="1">
        <v>4</v>
      </c>
      <c r="CC4" s="1">
        <v>0.67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4.1450110000000002</v>
      </c>
      <c r="CL4" s="1">
        <v>8</v>
      </c>
    </row>
    <row r="5" spans="1:90" x14ac:dyDescent="0.25">
      <c r="A5" s="1" t="s">
        <v>81</v>
      </c>
      <c r="B5" s="1">
        <v>7.4</v>
      </c>
      <c r="C5" s="1">
        <v>3</v>
      </c>
      <c r="D5" s="1">
        <v>90</v>
      </c>
      <c r="E5" s="1">
        <v>0.37</v>
      </c>
      <c r="F5" s="1">
        <v>0</v>
      </c>
      <c r="G5" s="1">
        <v>0.7</v>
      </c>
      <c r="H5" s="1">
        <v>0</v>
      </c>
      <c r="I5" s="1">
        <v>2</v>
      </c>
      <c r="J5" s="1">
        <v>0.33</v>
      </c>
      <c r="K5" s="1">
        <v>1.67</v>
      </c>
      <c r="L5" s="1">
        <v>0.33</v>
      </c>
      <c r="M5" s="1">
        <v>0.67</v>
      </c>
      <c r="N5" s="1">
        <v>0.67</v>
      </c>
      <c r="O5" s="1">
        <v>0.28000000000000003</v>
      </c>
      <c r="P5" s="1">
        <v>0.28000000000000003</v>
      </c>
      <c r="Q5" s="1">
        <v>0</v>
      </c>
      <c r="R5" s="1">
        <v>0</v>
      </c>
      <c r="S5" s="1">
        <v>0</v>
      </c>
      <c r="T5" s="1">
        <v>0</v>
      </c>
      <c r="U5" s="1">
        <v>12.67</v>
      </c>
      <c r="V5" s="1">
        <v>8.33</v>
      </c>
      <c r="W5" s="1">
        <v>66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2.67</v>
      </c>
      <c r="AD5" s="1">
        <v>0.67</v>
      </c>
      <c r="AE5" s="1">
        <v>0.39</v>
      </c>
      <c r="AF5" s="1">
        <v>0</v>
      </c>
      <c r="AG5" s="1">
        <v>0</v>
      </c>
      <c r="AH5" s="1">
        <v>0.33</v>
      </c>
      <c r="AI5" s="1">
        <v>0</v>
      </c>
      <c r="AJ5" s="1">
        <v>0.33</v>
      </c>
      <c r="AK5" s="1">
        <v>24</v>
      </c>
      <c r="AL5" s="1">
        <v>32.9</v>
      </c>
      <c r="AM5" s="1">
        <v>6.73</v>
      </c>
      <c r="AN5" s="1">
        <v>2.2999999999999998</v>
      </c>
      <c r="AO5" s="1">
        <v>4.7</v>
      </c>
      <c r="AP5" s="1">
        <v>4</v>
      </c>
      <c r="AQ5" s="1">
        <v>4</v>
      </c>
      <c r="AR5" s="1">
        <v>0</v>
      </c>
      <c r="AS5" s="1">
        <v>1.67</v>
      </c>
      <c r="AT5" s="1">
        <v>1</v>
      </c>
      <c r="AU5" s="1">
        <v>0.67</v>
      </c>
      <c r="AV5" s="1">
        <v>0.33</v>
      </c>
      <c r="AW5" s="1">
        <v>49</v>
      </c>
      <c r="AX5" s="1">
        <v>1.67</v>
      </c>
      <c r="AY5" s="1">
        <v>0.67</v>
      </c>
      <c r="AZ5" s="1">
        <v>0</v>
      </c>
      <c r="BA5" s="1">
        <v>0.67</v>
      </c>
      <c r="BB5" s="1">
        <v>1.33</v>
      </c>
      <c r="BC5" s="1">
        <v>8.33</v>
      </c>
      <c r="BD5" s="1">
        <v>5</v>
      </c>
      <c r="BE5" s="1">
        <v>2.67</v>
      </c>
      <c r="BF5" s="1">
        <v>1</v>
      </c>
      <c r="BG5" s="1">
        <v>0.67</v>
      </c>
      <c r="BH5" s="1">
        <v>1.33</v>
      </c>
      <c r="BI5" s="1">
        <v>1.01</v>
      </c>
      <c r="BJ5" s="1">
        <v>28.33</v>
      </c>
      <c r="BK5" s="1">
        <v>20.67</v>
      </c>
      <c r="BL5" s="1">
        <v>73</v>
      </c>
      <c r="BM5" s="1">
        <v>19</v>
      </c>
      <c r="BN5" s="1">
        <v>12.67</v>
      </c>
      <c r="BO5" s="1">
        <v>67</v>
      </c>
      <c r="BP5" s="1">
        <v>12.67</v>
      </c>
      <c r="BQ5" s="1">
        <v>8.33</v>
      </c>
      <c r="BR5" s="1">
        <v>66</v>
      </c>
      <c r="BS5" s="1">
        <v>0.33</v>
      </c>
      <c r="BT5" s="1">
        <v>0</v>
      </c>
      <c r="BU5" s="1">
        <v>3</v>
      </c>
      <c r="BV5" s="1">
        <v>0</v>
      </c>
      <c r="BW5" s="1">
        <v>0</v>
      </c>
      <c r="BX5" s="1">
        <v>0</v>
      </c>
      <c r="BY5" s="1">
        <v>41.67</v>
      </c>
      <c r="BZ5" s="1">
        <v>4.33</v>
      </c>
      <c r="CA5" s="1">
        <v>3</v>
      </c>
      <c r="CB5" s="1">
        <v>2.33</v>
      </c>
      <c r="CC5" s="1">
        <v>0.33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4.5027054000000009</v>
      </c>
      <c r="CL5" s="1">
        <v>8</v>
      </c>
    </row>
    <row r="6" spans="1:90" x14ac:dyDescent="0.25">
      <c r="A6" s="1" t="s">
        <v>82</v>
      </c>
      <c r="B6" s="1">
        <v>8.5</v>
      </c>
      <c r="C6" s="1">
        <v>3</v>
      </c>
      <c r="D6" s="1">
        <v>70.67</v>
      </c>
      <c r="E6" s="1">
        <v>0.2</v>
      </c>
      <c r="F6" s="1">
        <v>0.33</v>
      </c>
      <c r="G6" s="1">
        <v>0.5</v>
      </c>
      <c r="H6" s="1">
        <v>2</v>
      </c>
      <c r="I6" s="1">
        <v>2</v>
      </c>
      <c r="J6" s="1">
        <v>1</v>
      </c>
      <c r="K6" s="1">
        <v>1.67</v>
      </c>
      <c r="L6" s="1">
        <v>0.33</v>
      </c>
      <c r="M6" s="1">
        <v>0.67</v>
      </c>
      <c r="N6" s="1">
        <v>0.67</v>
      </c>
      <c r="O6" s="1">
        <v>0.39</v>
      </c>
      <c r="P6" s="1">
        <v>0.39</v>
      </c>
      <c r="Q6" s="1">
        <v>0.33</v>
      </c>
      <c r="R6" s="1">
        <v>0.33</v>
      </c>
      <c r="S6" s="1">
        <v>0</v>
      </c>
      <c r="T6" s="1">
        <v>0</v>
      </c>
      <c r="U6" s="1">
        <v>10</v>
      </c>
      <c r="V6" s="1">
        <v>7.33</v>
      </c>
      <c r="W6" s="1">
        <v>73</v>
      </c>
      <c r="X6" s="1">
        <v>3.33</v>
      </c>
      <c r="Y6" s="1">
        <v>1.33</v>
      </c>
      <c r="Z6" s="1">
        <v>40</v>
      </c>
      <c r="AA6" s="1">
        <v>0</v>
      </c>
      <c r="AB6" s="1">
        <v>0</v>
      </c>
      <c r="AC6" s="1">
        <v>1.33</v>
      </c>
      <c r="AD6" s="1">
        <v>0</v>
      </c>
      <c r="AE6" s="1">
        <v>0.12</v>
      </c>
      <c r="AF6" s="1">
        <v>0.33</v>
      </c>
      <c r="AG6" s="1">
        <v>0</v>
      </c>
      <c r="AH6" s="1">
        <v>0</v>
      </c>
      <c r="AI6" s="1">
        <v>0</v>
      </c>
      <c r="AJ6" s="1">
        <v>1</v>
      </c>
      <c r="AK6" s="1">
        <v>36.33</v>
      </c>
      <c r="AL6" s="1">
        <v>25.23</v>
      </c>
      <c r="AM6" s="1">
        <v>23.8</v>
      </c>
      <c r="AN6" s="1">
        <v>1.9</v>
      </c>
      <c r="AO6" s="1">
        <v>4.8</v>
      </c>
      <c r="AP6" s="1">
        <v>8.33</v>
      </c>
      <c r="AQ6" s="1">
        <v>19.329999999999998</v>
      </c>
      <c r="AR6" s="1">
        <v>1</v>
      </c>
      <c r="AS6" s="1">
        <v>5.33</v>
      </c>
      <c r="AT6" s="1">
        <v>0</v>
      </c>
      <c r="AU6" s="1">
        <v>0.67</v>
      </c>
      <c r="AV6" s="1">
        <v>0.33</v>
      </c>
      <c r="AW6" s="1">
        <v>49</v>
      </c>
      <c r="AX6" s="1">
        <v>3.33</v>
      </c>
      <c r="AY6" s="1">
        <v>0</v>
      </c>
      <c r="AZ6" s="1">
        <v>0</v>
      </c>
      <c r="BA6" s="1">
        <v>0.33</v>
      </c>
      <c r="BB6" s="1">
        <v>0.33</v>
      </c>
      <c r="BC6" s="1">
        <v>5.67</v>
      </c>
      <c r="BD6" s="1">
        <v>4.33</v>
      </c>
      <c r="BE6" s="1">
        <v>1</v>
      </c>
      <c r="BF6" s="1">
        <v>0</v>
      </c>
      <c r="BG6" s="1">
        <v>1</v>
      </c>
      <c r="BH6" s="1">
        <v>0.33</v>
      </c>
      <c r="BI6" s="1">
        <v>0.39</v>
      </c>
      <c r="BJ6" s="1">
        <v>25.67</v>
      </c>
      <c r="BK6" s="1">
        <v>20.329999999999998</v>
      </c>
      <c r="BL6" s="1">
        <v>79</v>
      </c>
      <c r="BM6" s="1">
        <v>22</v>
      </c>
      <c r="BN6" s="1">
        <v>15.67</v>
      </c>
      <c r="BO6" s="1">
        <v>71</v>
      </c>
      <c r="BP6" s="1">
        <v>10</v>
      </c>
      <c r="BQ6" s="1">
        <v>7.33</v>
      </c>
      <c r="BR6" s="1">
        <v>73</v>
      </c>
      <c r="BS6" s="1">
        <v>0.33</v>
      </c>
      <c r="BT6" s="1">
        <v>0</v>
      </c>
      <c r="BU6" s="1">
        <v>3</v>
      </c>
      <c r="BV6" s="1">
        <v>0</v>
      </c>
      <c r="BW6" s="1">
        <v>3</v>
      </c>
      <c r="BX6" s="1">
        <v>0.67</v>
      </c>
      <c r="BY6" s="1">
        <v>39.33</v>
      </c>
      <c r="BZ6" s="1">
        <v>4</v>
      </c>
      <c r="CA6" s="1">
        <v>0.67</v>
      </c>
      <c r="CB6" s="1">
        <v>5.67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6.1523852999999988</v>
      </c>
      <c r="CL6" s="1">
        <v>8</v>
      </c>
    </row>
    <row r="7" spans="1:90" x14ac:dyDescent="0.25">
      <c r="A7" s="1" t="s">
        <v>101</v>
      </c>
      <c r="B7" s="1">
        <v>7.9</v>
      </c>
      <c r="C7" s="1">
        <v>2</v>
      </c>
      <c r="D7" s="1">
        <v>89.5</v>
      </c>
      <c r="E7" s="1">
        <v>0.73</v>
      </c>
      <c r="F7" s="1">
        <v>1</v>
      </c>
      <c r="G7" s="1">
        <v>0.8</v>
      </c>
      <c r="H7" s="1">
        <v>2</v>
      </c>
      <c r="I7" s="1">
        <v>3.5</v>
      </c>
      <c r="J7" s="1">
        <v>1</v>
      </c>
      <c r="K7" s="1">
        <v>3.5</v>
      </c>
      <c r="L7" s="1">
        <v>0</v>
      </c>
      <c r="M7" s="1">
        <v>0.5</v>
      </c>
      <c r="N7" s="1">
        <v>0.5</v>
      </c>
      <c r="O7" s="1">
        <v>0.42</v>
      </c>
      <c r="P7" s="1">
        <v>0.42</v>
      </c>
      <c r="Q7" s="1">
        <v>0.5</v>
      </c>
      <c r="R7" s="1">
        <v>0.5</v>
      </c>
      <c r="S7" s="1">
        <v>0</v>
      </c>
      <c r="T7" s="1">
        <v>0</v>
      </c>
      <c r="U7" s="1">
        <v>14</v>
      </c>
      <c r="V7" s="1">
        <v>10</v>
      </c>
      <c r="W7" s="1">
        <v>71</v>
      </c>
      <c r="X7" s="1">
        <v>3</v>
      </c>
      <c r="Y7" s="1">
        <v>0.5</v>
      </c>
      <c r="Z7" s="1">
        <v>17</v>
      </c>
      <c r="AA7" s="1">
        <v>0</v>
      </c>
      <c r="AB7" s="1">
        <v>0</v>
      </c>
      <c r="AC7" s="1">
        <v>2</v>
      </c>
      <c r="AD7" s="1">
        <v>0.5</v>
      </c>
      <c r="AE7" s="1">
        <v>0.42</v>
      </c>
      <c r="AF7" s="1">
        <v>0.5</v>
      </c>
      <c r="AG7" s="1">
        <v>0</v>
      </c>
      <c r="AH7" s="1">
        <v>0</v>
      </c>
      <c r="AI7" s="1">
        <v>0.5</v>
      </c>
      <c r="AJ7" s="1">
        <v>0.5</v>
      </c>
      <c r="AK7" s="1">
        <v>72</v>
      </c>
      <c r="AL7" s="1">
        <v>25.85</v>
      </c>
      <c r="AM7" s="1">
        <v>29.7</v>
      </c>
      <c r="AN7" s="1">
        <v>2.9</v>
      </c>
      <c r="AO7" s="1">
        <v>6</v>
      </c>
      <c r="AP7" s="1">
        <v>8</v>
      </c>
      <c r="AQ7" s="1">
        <v>20</v>
      </c>
      <c r="AR7" s="1">
        <v>1</v>
      </c>
      <c r="AS7" s="1">
        <v>5</v>
      </c>
      <c r="AT7" s="1">
        <v>1</v>
      </c>
      <c r="AU7" s="1">
        <v>1.5</v>
      </c>
      <c r="AV7" s="1">
        <v>1</v>
      </c>
      <c r="AW7" s="1">
        <v>67</v>
      </c>
      <c r="AX7" s="1">
        <v>2.5</v>
      </c>
      <c r="AY7" s="1">
        <v>0</v>
      </c>
      <c r="AZ7" s="1">
        <v>0</v>
      </c>
      <c r="BA7" s="1">
        <v>0</v>
      </c>
      <c r="BB7" s="1">
        <v>0</v>
      </c>
      <c r="BC7" s="1">
        <v>10</v>
      </c>
      <c r="BD7" s="1">
        <v>8</v>
      </c>
      <c r="BE7" s="1">
        <v>2.5</v>
      </c>
      <c r="BF7" s="1">
        <v>1</v>
      </c>
      <c r="BG7" s="1">
        <v>3</v>
      </c>
      <c r="BH7" s="1">
        <v>1.5</v>
      </c>
      <c r="BI7" s="1">
        <v>1.05</v>
      </c>
      <c r="BJ7" s="1">
        <v>24.5</v>
      </c>
      <c r="BK7" s="1">
        <v>16.5</v>
      </c>
      <c r="BL7" s="1">
        <v>67</v>
      </c>
      <c r="BM7" s="1">
        <v>22.5</v>
      </c>
      <c r="BN7" s="1">
        <v>13</v>
      </c>
      <c r="BO7" s="1">
        <v>58</v>
      </c>
      <c r="BP7" s="1">
        <v>14</v>
      </c>
      <c r="BQ7" s="1">
        <v>10</v>
      </c>
      <c r="BR7" s="1">
        <v>71</v>
      </c>
      <c r="BS7" s="1">
        <v>0</v>
      </c>
      <c r="BT7" s="1">
        <v>0</v>
      </c>
      <c r="BU7" s="1">
        <v>2</v>
      </c>
      <c r="BV7" s="1">
        <v>0</v>
      </c>
      <c r="BW7" s="1">
        <v>0</v>
      </c>
      <c r="BX7" s="1">
        <v>0.5</v>
      </c>
      <c r="BY7" s="1">
        <v>45.5</v>
      </c>
      <c r="BZ7" s="1">
        <v>8.5</v>
      </c>
      <c r="CA7" s="1">
        <v>1.5</v>
      </c>
      <c r="CB7" s="1">
        <v>3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5.2382548</v>
      </c>
      <c r="CL7" s="1">
        <v>8</v>
      </c>
    </row>
    <row r="8" spans="1:90" x14ac:dyDescent="0.25">
      <c r="A8" s="1" t="s">
        <v>100</v>
      </c>
      <c r="B8" s="1">
        <v>9.6</v>
      </c>
      <c r="C8" s="1">
        <v>3</v>
      </c>
      <c r="D8" s="1">
        <v>79.67</v>
      </c>
      <c r="E8" s="1">
        <v>0.4</v>
      </c>
      <c r="F8" s="1">
        <v>0.5</v>
      </c>
      <c r="G8" s="1">
        <v>0.4</v>
      </c>
      <c r="H8" s="1">
        <v>1</v>
      </c>
      <c r="I8" s="1">
        <v>2.67</v>
      </c>
      <c r="J8" s="1">
        <v>0.67</v>
      </c>
      <c r="K8" s="1">
        <v>1.67</v>
      </c>
      <c r="L8" s="1">
        <v>1</v>
      </c>
      <c r="M8" s="1">
        <v>0.33</v>
      </c>
      <c r="N8" s="1">
        <v>0.33</v>
      </c>
      <c r="O8" s="1">
        <v>0.26</v>
      </c>
      <c r="P8" s="1">
        <v>0.26</v>
      </c>
      <c r="Q8" s="1">
        <v>0.33</v>
      </c>
      <c r="R8" s="1">
        <v>0.33</v>
      </c>
      <c r="S8" s="1">
        <v>0</v>
      </c>
      <c r="T8" s="1">
        <v>0</v>
      </c>
      <c r="U8" s="1">
        <v>9</v>
      </c>
      <c r="V8" s="1">
        <v>6.33</v>
      </c>
      <c r="W8" s="1">
        <v>70</v>
      </c>
      <c r="X8" s="1">
        <v>0.67</v>
      </c>
      <c r="Y8" s="1">
        <v>0</v>
      </c>
      <c r="Z8" s="1">
        <v>0</v>
      </c>
      <c r="AA8" s="1">
        <v>0</v>
      </c>
      <c r="AB8" s="1">
        <v>0</v>
      </c>
      <c r="AC8" s="1">
        <v>1.67</v>
      </c>
      <c r="AD8" s="1">
        <v>0</v>
      </c>
      <c r="AE8" s="1">
        <v>0.15</v>
      </c>
      <c r="AF8" s="1">
        <v>0</v>
      </c>
      <c r="AG8" s="1">
        <v>0</v>
      </c>
      <c r="AH8" s="1">
        <v>0</v>
      </c>
      <c r="AI8" s="1">
        <v>0</v>
      </c>
      <c r="AJ8" s="1">
        <v>0.67</v>
      </c>
      <c r="AK8" s="1">
        <v>40.33</v>
      </c>
      <c r="AL8" s="1">
        <v>20.43</v>
      </c>
      <c r="AM8" s="1">
        <v>14.33</v>
      </c>
      <c r="AN8" s="1">
        <v>1.5</v>
      </c>
      <c r="AO8" s="1">
        <v>4.0999999999999996</v>
      </c>
      <c r="AP8" s="1">
        <v>4</v>
      </c>
      <c r="AQ8" s="1">
        <v>12</v>
      </c>
      <c r="AR8" s="1">
        <v>1</v>
      </c>
      <c r="AS8" s="1">
        <v>4</v>
      </c>
      <c r="AT8" s="1">
        <v>1.33</v>
      </c>
      <c r="AU8" s="1">
        <v>0.33</v>
      </c>
      <c r="AV8" s="1">
        <v>0</v>
      </c>
      <c r="AW8" s="1">
        <v>0</v>
      </c>
      <c r="AX8" s="1">
        <v>0.67</v>
      </c>
      <c r="AY8" s="1">
        <v>0</v>
      </c>
      <c r="AZ8" s="1">
        <v>0</v>
      </c>
      <c r="BA8" s="1">
        <v>0</v>
      </c>
      <c r="BB8" s="1">
        <v>0</v>
      </c>
      <c r="BC8" s="1">
        <v>17.670000000000002</v>
      </c>
      <c r="BD8" s="1">
        <v>11.67</v>
      </c>
      <c r="BE8" s="1">
        <v>4.67</v>
      </c>
      <c r="BF8" s="1">
        <v>1.67</v>
      </c>
      <c r="BG8" s="1">
        <v>4.33</v>
      </c>
      <c r="BH8" s="1">
        <v>2</v>
      </c>
      <c r="BI8" s="1">
        <v>1.66</v>
      </c>
      <c r="BJ8" s="1">
        <v>16</v>
      </c>
      <c r="BK8" s="1">
        <v>12.67</v>
      </c>
      <c r="BL8" s="1">
        <v>79</v>
      </c>
      <c r="BM8" s="1">
        <v>13.33</v>
      </c>
      <c r="BN8" s="1">
        <v>10</v>
      </c>
      <c r="BO8" s="1">
        <v>75</v>
      </c>
      <c r="BP8" s="1">
        <v>9</v>
      </c>
      <c r="BQ8" s="1">
        <v>6.33</v>
      </c>
      <c r="BR8" s="1">
        <v>70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25</v>
      </c>
      <c r="BZ8" s="1">
        <v>4</v>
      </c>
      <c r="CA8" s="1">
        <v>1.33</v>
      </c>
      <c r="CB8" s="1">
        <v>1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3.3762369999999979</v>
      </c>
      <c r="CL8" s="1">
        <v>7</v>
      </c>
    </row>
    <row r="9" spans="1:90" x14ac:dyDescent="0.25">
      <c r="A9" s="1" t="s">
        <v>64</v>
      </c>
      <c r="B9" s="1">
        <v>5.2</v>
      </c>
      <c r="C9" s="1">
        <v>3</v>
      </c>
      <c r="D9" s="1">
        <v>19.329999999999998</v>
      </c>
      <c r="E9" s="1">
        <v>0.01</v>
      </c>
      <c r="F9" s="1">
        <v>0</v>
      </c>
      <c r="G9" s="1">
        <v>0</v>
      </c>
      <c r="H9" s="1">
        <v>0</v>
      </c>
      <c r="I9" s="1">
        <v>0.33</v>
      </c>
      <c r="J9" s="1">
        <v>0</v>
      </c>
      <c r="K9" s="1">
        <v>0.33</v>
      </c>
      <c r="L9" s="1">
        <v>0</v>
      </c>
      <c r="M9" s="1">
        <v>0</v>
      </c>
      <c r="N9" s="1">
        <v>0.33</v>
      </c>
      <c r="O9" s="1">
        <v>0.01</v>
      </c>
      <c r="P9" s="1">
        <v>0.01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100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2.67</v>
      </c>
      <c r="AL9" s="1">
        <v>0.37</v>
      </c>
      <c r="AM9" s="1">
        <v>0.4</v>
      </c>
      <c r="AN9" s="1">
        <v>0</v>
      </c>
      <c r="AO9" s="1">
        <v>1.6</v>
      </c>
      <c r="AP9" s="1">
        <v>1.67</v>
      </c>
      <c r="AQ9" s="1">
        <v>1.67</v>
      </c>
      <c r="AR9" s="1">
        <v>0</v>
      </c>
      <c r="AS9" s="1">
        <v>1</v>
      </c>
      <c r="AT9" s="1">
        <v>0.33</v>
      </c>
      <c r="AU9" s="1">
        <v>0</v>
      </c>
      <c r="AV9" s="1">
        <v>0</v>
      </c>
      <c r="AX9" s="1">
        <v>0</v>
      </c>
      <c r="AY9" s="1">
        <v>0.67</v>
      </c>
      <c r="AZ9" s="1">
        <v>0</v>
      </c>
      <c r="BA9" s="1">
        <v>0</v>
      </c>
      <c r="BB9" s="1">
        <v>0.67</v>
      </c>
      <c r="BC9" s="1">
        <v>13</v>
      </c>
      <c r="BD9" s="1">
        <v>7.67</v>
      </c>
      <c r="BE9" s="1">
        <v>3.67</v>
      </c>
      <c r="BF9" s="1">
        <v>0.67</v>
      </c>
      <c r="BG9" s="1">
        <v>2.67</v>
      </c>
      <c r="BH9" s="1">
        <v>2</v>
      </c>
      <c r="BI9" s="1">
        <v>1.35</v>
      </c>
      <c r="BJ9" s="1">
        <v>2</v>
      </c>
      <c r="BK9" s="1">
        <v>1.67</v>
      </c>
      <c r="BL9" s="1">
        <v>84</v>
      </c>
      <c r="BM9" s="1">
        <v>1.67</v>
      </c>
      <c r="BN9" s="1">
        <v>1.33</v>
      </c>
      <c r="BO9" s="1">
        <v>80</v>
      </c>
      <c r="BP9" s="1">
        <v>1</v>
      </c>
      <c r="BQ9" s="1">
        <v>1</v>
      </c>
      <c r="BR9" s="1">
        <v>100</v>
      </c>
      <c r="BS9" s="1">
        <v>0</v>
      </c>
      <c r="BT9" s="1">
        <v>0</v>
      </c>
      <c r="BU9" s="1">
        <v>0</v>
      </c>
      <c r="BV9" s="1">
        <v>3</v>
      </c>
      <c r="BW9" s="1">
        <v>0</v>
      </c>
      <c r="BX9" s="1">
        <v>0</v>
      </c>
      <c r="BY9" s="1">
        <v>5.67</v>
      </c>
      <c r="BZ9" s="1">
        <v>1</v>
      </c>
      <c r="CA9" s="1">
        <v>0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4.2548399999999997</v>
      </c>
      <c r="CL9" s="1">
        <v>5</v>
      </c>
    </row>
    <row r="10" spans="1:90" x14ac:dyDescent="0.25">
      <c r="A10" s="1" t="s">
        <v>66</v>
      </c>
      <c r="B10" s="1">
        <v>6.6</v>
      </c>
      <c r="C10" s="1">
        <v>3</v>
      </c>
      <c r="D10" s="1">
        <v>90</v>
      </c>
      <c r="E10" s="1">
        <v>0.75</v>
      </c>
      <c r="F10" s="1">
        <v>1</v>
      </c>
      <c r="G10" s="1">
        <v>0.9</v>
      </c>
      <c r="H10" s="1">
        <v>3</v>
      </c>
      <c r="I10" s="1">
        <v>2.33</v>
      </c>
      <c r="J10" s="1">
        <v>0.67</v>
      </c>
      <c r="K10" s="1">
        <v>1.33</v>
      </c>
      <c r="L10" s="1">
        <v>1</v>
      </c>
      <c r="M10" s="1">
        <v>0.67</v>
      </c>
      <c r="N10" s="1">
        <v>0.67</v>
      </c>
      <c r="O10" s="1">
        <v>0.17</v>
      </c>
      <c r="P10" s="1">
        <v>0.42</v>
      </c>
      <c r="Q10" s="1">
        <v>0.67</v>
      </c>
      <c r="R10" s="1">
        <v>0.67</v>
      </c>
      <c r="S10" s="1">
        <v>0</v>
      </c>
      <c r="T10" s="1">
        <v>0</v>
      </c>
      <c r="U10" s="1">
        <v>14</v>
      </c>
      <c r="V10" s="1">
        <v>8</v>
      </c>
      <c r="W10" s="1">
        <v>57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2</v>
      </c>
      <c r="AD10" s="1">
        <v>1</v>
      </c>
      <c r="AE10" s="1">
        <v>0.5</v>
      </c>
      <c r="AF10" s="1">
        <v>0.33</v>
      </c>
      <c r="AG10" s="1">
        <v>0</v>
      </c>
      <c r="AH10" s="1">
        <v>0.33</v>
      </c>
      <c r="AI10" s="1">
        <v>0</v>
      </c>
      <c r="AJ10" s="1">
        <v>0.33</v>
      </c>
      <c r="AK10" s="1">
        <v>24.33</v>
      </c>
      <c r="AL10" s="1">
        <v>26.73</v>
      </c>
      <c r="AM10" s="1">
        <v>31.4</v>
      </c>
      <c r="AN10" s="1">
        <v>3.2</v>
      </c>
      <c r="AO10" s="1">
        <v>5.8</v>
      </c>
      <c r="AP10" s="1">
        <v>8.67</v>
      </c>
      <c r="AQ10" s="1">
        <v>27.67</v>
      </c>
      <c r="AR10" s="1">
        <v>1.33</v>
      </c>
      <c r="AS10" s="1">
        <v>6.67</v>
      </c>
      <c r="AT10" s="1">
        <v>0.67</v>
      </c>
      <c r="AU10" s="1">
        <v>0.67</v>
      </c>
      <c r="AV10" s="1">
        <v>0.33</v>
      </c>
      <c r="AW10" s="1">
        <v>49</v>
      </c>
      <c r="AX10" s="1">
        <v>4</v>
      </c>
      <c r="AY10" s="1">
        <v>0.33</v>
      </c>
      <c r="AZ10" s="1">
        <v>0</v>
      </c>
      <c r="BA10" s="1">
        <v>0.33</v>
      </c>
      <c r="BB10" s="1">
        <v>0.67</v>
      </c>
      <c r="BC10" s="1">
        <v>7.33</v>
      </c>
      <c r="BD10" s="1">
        <v>4</v>
      </c>
      <c r="BE10" s="1">
        <v>2.33</v>
      </c>
      <c r="BF10" s="1">
        <v>1</v>
      </c>
      <c r="BG10" s="1">
        <v>1.33</v>
      </c>
      <c r="BH10" s="1">
        <v>1</v>
      </c>
      <c r="BI10" s="1">
        <v>0.76</v>
      </c>
      <c r="BJ10" s="1">
        <v>24.67</v>
      </c>
      <c r="BK10" s="1">
        <v>16</v>
      </c>
      <c r="BL10" s="1">
        <v>65</v>
      </c>
      <c r="BM10" s="1">
        <v>19.329999999999998</v>
      </c>
      <c r="BN10" s="1">
        <v>11</v>
      </c>
      <c r="BO10" s="1">
        <v>57</v>
      </c>
      <c r="BP10" s="1">
        <v>14</v>
      </c>
      <c r="BQ10" s="1">
        <v>8</v>
      </c>
      <c r="BR10" s="1">
        <v>57</v>
      </c>
      <c r="BS10" s="1">
        <v>1</v>
      </c>
      <c r="BT10" s="1">
        <v>0</v>
      </c>
      <c r="BU10" s="1">
        <v>3</v>
      </c>
      <c r="BV10" s="1">
        <v>0</v>
      </c>
      <c r="BW10" s="1">
        <v>0</v>
      </c>
      <c r="BX10" s="1">
        <v>1.67</v>
      </c>
      <c r="BY10" s="1">
        <v>40</v>
      </c>
      <c r="BZ10" s="1">
        <v>5</v>
      </c>
      <c r="CA10" s="1">
        <v>3.33</v>
      </c>
      <c r="CB10" s="1">
        <v>3</v>
      </c>
      <c r="CC10" s="1">
        <v>1</v>
      </c>
      <c r="CD10" s="1">
        <v>0.33</v>
      </c>
      <c r="CE10" s="1">
        <v>0</v>
      </c>
      <c r="CF10" s="1">
        <v>0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6.3521948000000021</v>
      </c>
      <c r="CL10" s="1">
        <v>5</v>
      </c>
    </row>
    <row r="11" spans="1:90" x14ac:dyDescent="0.25">
      <c r="A11" s="1" t="s">
        <v>78</v>
      </c>
      <c r="B11" s="1">
        <v>5.9</v>
      </c>
      <c r="C11" s="1">
        <v>3</v>
      </c>
      <c r="D11" s="1">
        <v>69.33</v>
      </c>
      <c r="E11" s="1">
        <v>0.42</v>
      </c>
      <c r="F11" s="1">
        <v>0.67</v>
      </c>
      <c r="G11" s="1">
        <v>0.6</v>
      </c>
      <c r="H11" s="1">
        <v>2</v>
      </c>
      <c r="I11" s="1">
        <v>1</v>
      </c>
      <c r="J11" s="1">
        <v>0.67</v>
      </c>
      <c r="K11" s="1">
        <v>1</v>
      </c>
      <c r="L11" s="1">
        <v>0</v>
      </c>
      <c r="M11" s="1">
        <v>0.33</v>
      </c>
      <c r="N11" s="1">
        <v>0</v>
      </c>
      <c r="O11" s="1">
        <v>0.22</v>
      </c>
      <c r="P11" s="1">
        <v>0.22</v>
      </c>
      <c r="Q11" s="1">
        <v>0</v>
      </c>
      <c r="R11" s="1">
        <v>0</v>
      </c>
      <c r="S11" s="1">
        <v>0</v>
      </c>
      <c r="T11" s="1">
        <v>0</v>
      </c>
      <c r="U11" s="1">
        <v>7</v>
      </c>
      <c r="V11" s="1">
        <v>5</v>
      </c>
      <c r="W11" s="1">
        <v>71</v>
      </c>
      <c r="X11" s="1">
        <v>0</v>
      </c>
      <c r="Y11" s="1">
        <v>0</v>
      </c>
      <c r="AA11" s="1">
        <v>0</v>
      </c>
      <c r="AB11" s="1">
        <v>0</v>
      </c>
      <c r="AC11" s="1">
        <v>1.33</v>
      </c>
      <c r="AD11" s="1">
        <v>0.67</v>
      </c>
      <c r="AE11" s="1">
        <v>0.34</v>
      </c>
      <c r="AF11" s="1">
        <v>0.67</v>
      </c>
      <c r="AG11" s="1">
        <v>0</v>
      </c>
      <c r="AH11" s="1">
        <v>0</v>
      </c>
      <c r="AI11" s="1">
        <v>0</v>
      </c>
      <c r="AJ11" s="1">
        <v>0</v>
      </c>
      <c r="AK11" s="1">
        <v>20.67</v>
      </c>
      <c r="AL11" s="1">
        <v>16.399999999999999</v>
      </c>
      <c r="AM11" s="1">
        <v>10.8</v>
      </c>
      <c r="AN11" s="1">
        <v>1.9</v>
      </c>
      <c r="AO11" s="1">
        <v>4.7</v>
      </c>
      <c r="AP11" s="1">
        <v>7</v>
      </c>
      <c r="AQ11" s="1">
        <v>13</v>
      </c>
      <c r="AR11" s="1">
        <v>0.67</v>
      </c>
      <c r="AS11" s="1">
        <v>4.33</v>
      </c>
      <c r="AT11" s="1">
        <v>0.67</v>
      </c>
      <c r="AU11" s="1">
        <v>0</v>
      </c>
      <c r="AV11" s="1">
        <v>0</v>
      </c>
      <c r="AX11" s="1">
        <v>2</v>
      </c>
      <c r="AY11" s="1">
        <v>0.67</v>
      </c>
      <c r="AZ11" s="1">
        <v>0</v>
      </c>
      <c r="BA11" s="1">
        <v>0</v>
      </c>
      <c r="BB11" s="1">
        <v>0.67</v>
      </c>
      <c r="BC11" s="1">
        <v>13.67</v>
      </c>
      <c r="BD11" s="1">
        <v>8.33</v>
      </c>
      <c r="BE11" s="1">
        <v>6</v>
      </c>
      <c r="BF11" s="1">
        <v>1</v>
      </c>
      <c r="BG11" s="1">
        <v>2.33</v>
      </c>
      <c r="BH11" s="1">
        <v>2.33</v>
      </c>
      <c r="BI11" s="1">
        <v>1.82</v>
      </c>
      <c r="BJ11" s="1">
        <v>13</v>
      </c>
      <c r="BK11" s="1">
        <v>9.67</v>
      </c>
      <c r="BL11" s="1">
        <v>74</v>
      </c>
      <c r="BM11" s="1">
        <v>8.33</v>
      </c>
      <c r="BN11" s="1">
        <v>6</v>
      </c>
      <c r="BO11" s="1">
        <v>72</v>
      </c>
      <c r="BP11" s="1">
        <v>7</v>
      </c>
      <c r="BQ11" s="1">
        <v>5</v>
      </c>
      <c r="BR11" s="1">
        <v>71</v>
      </c>
      <c r="BS11" s="1">
        <v>0</v>
      </c>
      <c r="BT11" s="1">
        <v>0</v>
      </c>
      <c r="BU11" s="1">
        <v>3</v>
      </c>
      <c r="BV11" s="1">
        <v>0</v>
      </c>
      <c r="BW11" s="1">
        <v>2</v>
      </c>
      <c r="BX11" s="1">
        <v>0.67</v>
      </c>
      <c r="BY11" s="1">
        <v>20.67</v>
      </c>
      <c r="BZ11" s="1">
        <v>2.67</v>
      </c>
      <c r="CA11" s="1">
        <v>1.33</v>
      </c>
      <c r="CB11" s="1">
        <v>0.33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5.2096393999999977</v>
      </c>
      <c r="CL11" s="1">
        <v>5</v>
      </c>
    </row>
    <row r="12" spans="1:90" x14ac:dyDescent="0.25">
      <c r="A12" s="1" t="s">
        <v>84</v>
      </c>
      <c r="B12" s="1">
        <v>6.9</v>
      </c>
      <c r="C12" s="1">
        <v>3</v>
      </c>
      <c r="D12" s="1">
        <v>18.329999999999998</v>
      </c>
      <c r="E12" s="1">
        <v>0.18</v>
      </c>
      <c r="F12" s="1">
        <v>0</v>
      </c>
      <c r="G12" s="1">
        <v>0.2</v>
      </c>
      <c r="H12" s="1">
        <v>0</v>
      </c>
      <c r="I12" s="1">
        <v>0.67</v>
      </c>
      <c r="J12" s="1">
        <v>0</v>
      </c>
      <c r="K12" s="1">
        <v>0.67</v>
      </c>
      <c r="L12" s="1">
        <v>0</v>
      </c>
      <c r="M12" s="1">
        <v>0</v>
      </c>
      <c r="N12" s="1">
        <v>0.33</v>
      </c>
      <c r="O12" s="1">
        <v>0.01</v>
      </c>
      <c r="P12" s="1">
        <v>0.01</v>
      </c>
      <c r="Q12" s="1">
        <v>0</v>
      </c>
      <c r="R12" s="1">
        <v>0</v>
      </c>
      <c r="S12" s="1">
        <v>0</v>
      </c>
      <c r="T12" s="1">
        <v>0</v>
      </c>
      <c r="U12" s="1">
        <v>3.67</v>
      </c>
      <c r="V12" s="1">
        <v>2</v>
      </c>
      <c r="W12" s="1">
        <v>54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0.16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5.33</v>
      </c>
      <c r="AL12" s="1">
        <v>8.57</v>
      </c>
      <c r="AM12" s="1">
        <v>1.2</v>
      </c>
      <c r="AN12" s="1">
        <v>0.5</v>
      </c>
      <c r="AO12" s="1">
        <v>2.2999999999999998</v>
      </c>
      <c r="AP12" s="1">
        <v>3.67</v>
      </c>
      <c r="AQ12" s="1">
        <v>3.67</v>
      </c>
      <c r="AR12" s="1">
        <v>0</v>
      </c>
      <c r="AS12" s="1">
        <v>1</v>
      </c>
      <c r="AT12" s="1">
        <v>0</v>
      </c>
      <c r="AU12" s="1">
        <v>0</v>
      </c>
      <c r="AV12" s="1">
        <v>0</v>
      </c>
      <c r="AX12" s="1">
        <v>1</v>
      </c>
      <c r="AY12" s="1">
        <v>0</v>
      </c>
      <c r="AZ12" s="1">
        <v>0</v>
      </c>
      <c r="BA12" s="1">
        <v>0.33</v>
      </c>
      <c r="BB12" s="1">
        <v>0.33</v>
      </c>
      <c r="BC12" s="1">
        <v>17</v>
      </c>
      <c r="BD12" s="1">
        <v>11.67</v>
      </c>
      <c r="BE12" s="1">
        <v>5.67</v>
      </c>
      <c r="BF12" s="1">
        <v>1.33</v>
      </c>
      <c r="BG12" s="1">
        <v>2.67</v>
      </c>
      <c r="BH12" s="1">
        <v>2</v>
      </c>
      <c r="BI12" s="1">
        <v>1.94</v>
      </c>
      <c r="BJ12" s="1">
        <v>6.67</v>
      </c>
      <c r="BK12" s="1">
        <v>4.33</v>
      </c>
      <c r="BL12" s="1">
        <v>65</v>
      </c>
      <c r="BM12" s="1">
        <v>5.33</v>
      </c>
      <c r="BN12" s="1">
        <v>3</v>
      </c>
      <c r="BO12" s="1">
        <v>56</v>
      </c>
      <c r="BP12" s="1">
        <v>3.67</v>
      </c>
      <c r="BQ12" s="1">
        <v>2</v>
      </c>
      <c r="BR12" s="1">
        <v>54</v>
      </c>
      <c r="BS12" s="1">
        <v>0</v>
      </c>
      <c r="BT12" s="1">
        <v>0</v>
      </c>
      <c r="BU12" s="1">
        <v>0</v>
      </c>
      <c r="BV12" s="1">
        <v>3</v>
      </c>
      <c r="BW12" s="1">
        <v>0</v>
      </c>
      <c r="BX12" s="1">
        <v>0.67</v>
      </c>
      <c r="BY12" s="1">
        <v>11.33</v>
      </c>
      <c r="BZ12" s="1">
        <v>1.67</v>
      </c>
      <c r="CA12" s="1">
        <v>1.67</v>
      </c>
      <c r="CB12" s="1">
        <v>1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6.4585417000000014</v>
      </c>
      <c r="CL12" s="1">
        <v>4</v>
      </c>
    </row>
    <row r="13" spans="1:90" x14ac:dyDescent="0.25">
      <c r="A13" s="1" t="s">
        <v>59</v>
      </c>
      <c r="B13" s="1">
        <v>6.7</v>
      </c>
      <c r="C13" s="1">
        <v>3</v>
      </c>
      <c r="D13" s="1">
        <v>86</v>
      </c>
      <c r="E13" s="1">
        <v>0.47</v>
      </c>
      <c r="F13" s="1">
        <v>0.5</v>
      </c>
      <c r="G13" s="1">
        <v>0.6</v>
      </c>
      <c r="H13" s="1">
        <v>1</v>
      </c>
      <c r="I13" s="1">
        <v>2.33</v>
      </c>
      <c r="J13" s="1">
        <v>1</v>
      </c>
      <c r="K13" s="1">
        <v>2.33</v>
      </c>
      <c r="L13" s="1">
        <v>0</v>
      </c>
      <c r="M13" s="1">
        <v>1</v>
      </c>
      <c r="N13" s="1">
        <v>1.33</v>
      </c>
      <c r="O13" s="1">
        <v>0.48</v>
      </c>
      <c r="P13" s="1">
        <v>0.48</v>
      </c>
      <c r="Q13" s="1">
        <v>0.33</v>
      </c>
      <c r="R13" s="1">
        <v>0.33</v>
      </c>
      <c r="S13" s="1">
        <v>0</v>
      </c>
      <c r="T13" s="1">
        <v>0</v>
      </c>
      <c r="U13" s="1">
        <v>12.67</v>
      </c>
      <c r="V13" s="1">
        <v>7.67</v>
      </c>
      <c r="W13" s="1">
        <v>61</v>
      </c>
      <c r="X13" s="1">
        <v>0</v>
      </c>
      <c r="Y13" s="1">
        <v>0</v>
      </c>
      <c r="AA13" s="1">
        <v>0</v>
      </c>
      <c r="AB13" s="1">
        <v>0</v>
      </c>
      <c r="AC13" s="1">
        <v>1.33</v>
      </c>
      <c r="AD13" s="1">
        <v>0</v>
      </c>
      <c r="AE13" s="1">
        <v>0.13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37.33</v>
      </c>
      <c r="AL13" s="1">
        <v>16.23</v>
      </c>
      <c r="AM13" s="1">
        <v>16.13</v>
      </c>
      <c r="AN13" s="1">
        <v>2.2999999999999998</v>
      </c>
      <c r="AO13" s="1">
        <v>5.3</v>
      </c>
      <c r="AP13" s="1">
        <v>1.67</v>
      </c>
      <c r="AQ13" s="1">
        <v>9.67</v>
      </c>
      <c r="AR13" s="1">
        <v>1</v>
      </c>
      <c r="AS13" s="1">
        <v>4.33</v>
      </c>
      <c r="AT13" s="1">
        <v>1.67</v>
      </c>
      <c r="AU13" s="1">
        <v>1</v>
      </c>
      <c r="AV13" s="1">
        <v>0.67</v>
      </c>
      <c r="AW13" s="1">
        <v>67</v>
      </c>
      <c r="AX13" s="1">
        <v>2.33</v>
      </c>
      <c r="AY13" s="1">
        <v>0</v>
      </c>
      <c r="AZ13" s="1">
        <v>0.33</v>
      </c>
      <c r="BA13" s="1">
        <v>0</v>
      </c>
      <c r="BB13" s="1">
        <v>0.33</v>
      </c>
      <c r="BC13" s="1">
        <v>13</v>
      </c>
      <c r="BD13" s="1">
        <v>7.67</v>
      </c>
      <c r="BE13" s="1">
        <v>3.67</v>
      </c>
      <c r="BF13" s="1">
        <v>0.67</v>
      </c>
      <c r="BG13" s="1">
        <v>2.67</v>
      </c>
      <c r="BH13" s="1">
        <v>2</v>
      </c>
      <c r="BI13" s="1">
        <v>1.35</v>
      </c>
      <c r="BJ13" s="1">
        <v>22.33</v>
      </c>
      <c r="BK13" s="1">
        <v>14</v>
      </c>
      <c r="BL13" s="1">
        <v>63</v>
      </c>
      <c r="BM13" s="1">
        <v>18.670000000000002</v>
      </c>
      <c r="BN13" s="1">
        <v>11.67</v>
      </c>
      <c r="BO13" s="1">
        <v>63</v>
      </c>
      <c r="BP13" s="1">
        <v>12.67</v>
      </c>
      <c r="BQ13" s="1">
        <v>7.67</v>
      </c>
      <c r="BR13" s="1">
        <v>61</v>
      </c>
      <c r="BS13" s="1">
        <v>0</v>
      </c>
      <c r="BT13" s="1">
        <v>0</v>
      </c>
      <c r="BU13" s="1">
        <v>3</v>
      </c>
      <c r="BV13" s="1">
        <v>0</v>
      </c>
      <c r="BW13" s="1">
        <v>2</v>
      </c>
      <c r="BX13" s="1">
        <v>0</v>
      </c>
      <c r="BY13" s="1">
        <v>33</v>
      </c>
      <c r="BZ13" s="1">
        <v>4.33</v>
      </c>
      <c r="CA13" s="1">
        <v>2</v>
      </c>
      <c r="CB13" s="1">
        <v>1.33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2.681607399999999</v>
      </c>
      <c r="CL13" s="1">
        <v>2</v>
      </c>
    </row>
    <row r="14" spans="1:90" x14ac:dyDescent="0.25">
      <c r="A14" s="1" t="s">
        <v>61</v>
      </c>
      <c r="B14" s="1">
        <v>8.6</v>
      </c>
      <c r="C14" s="1">
        <v>2</v>
      </c>
      <c r="D14" s="1">
        <v>14</v>
      </c>
      <c r="E14" s="1">
        <v>0.13</v>
      </c>
      <c r="F14" s="1">
        <v>0.17</v>
      </c>
      <c r="G14" s="1">
        <v>0.3</v>
      </c>
      <c r="H14" s="1">
        <v>1</v>
      </c>
      <c r="I14" s="1">
        <v>0.5</v>
      </c>
      <c r="J14" s="1">
        <v>0.5</v>
      </c>
      <c r="K14" s="1">
        <v>0.5</v>
      </c>
      <c r="L14" s="1">
        <v>0</v>
      </c>
      <c r="M14" s="1">
        <v>0.5</v>
      </c>
      <c r="N14" s="1">
        <v>0</v>
      </c>
      <c r="O14" s="1">
        <v>0.23</v>
      </c>
      <c r="P14" s="1">
        <v>0.23</v>
      </c>
      <c r="Q14" s="1">
        <v>0</v>
      </c>
      <c r="R14" s="1">
        <v>0</v>
      </c>
      <c r="S14" s="1">
        <v>0</v>
      </c>
      <c r="T14" s="1">
        <v>0</v>
      </c>
      <c r="U14" s="1">
        <v>3</v>
      </c>
      <c r="V14" s="1">
        <v>3</v>
      </c>
      <c r="W14" s="1">
        <v>100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0.5</v>
      </c>
      <c r="AD14" s="1">
        <v>0</v>
      </c>
      <c r="AE14" s="1">
        <v>0.04</v>
      </c>
      <c r="AF14" s="1">
        <v>0.5</v>
      </c>
      <c r="AG14" s="1">
        <v>0</v>
      </c>
      <c r="AH14" s="1">
        <v>0.5</v>
      </c>
      <c r="AI14" s="1">
        <v>0</v>
      </c>
      <c r="AJ14" s="1">
        <v>0</v>
      </c>
      <c r="AK14" s="1">
        <v>11.5</v>
      </c>
      <c r="AL14" s="1">
        <v>6.45</v>
      </c>
      <c r="AM14" s="1">
        <v>8.6</v>
      </c>
      <c r="AN14" s="1">
        <v>1</v>
      </c>
      <c r="AO14" s="1">
        <v>2.1</v>
      </c>
      <c r="AP14" s="1">
        <v>-1.5</v>
      </c>
      <c r="AQ14" s="1">
        <v>3</v>
      </c>
      <c r="AR14" s="1">
        <v>0</v>
      </c>
      <c r="AS14" s="1">
        <v>2</v>
      </c>
      <c r="AT14" s="1">
        <v>0</v>
      </c>
      <c r="AU14" s="1">
        <v>0</v>
      </c>
      <c r="AV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13</v>
      </c>
      <c r="BD14" s="1">
        <v>7</v>
      </c>
      <c r="BE14" s="1">
        <v>4</v>
      </c>
      <c r="BF14" s="1">
        <v>1</v>
      </c>
      <c r="BG14" s="1">
        <v>2</v>
      </c>
      <c r="BH14" s="1">
        <v>1</v>
      </c>
      <c r="BI14" s="1">
        <v>1.1499999999999999</v>
      </c>
      <c r="BJ14" s="1">
        <v>4.5</v>
      </c>
      <c r="BK14" s="1">
        <v>4.5</v>
      </c>
      <c r="BL14" s="1">
        <v>100</v>
      </c>
      <c r="BM14" s="1">
        <v>5.5</v>
      </c>
      <c r="BN14" s="1">
        <v>4.5</v>
      </c>
      <c r="BO14" s="1">
        <v>82</v>
      </c>
      <c r="BP14" s="1">
        <v>3</v>
      </c>
      <c r="BQ14" s="1">
        <v>3</v>
      </c>
      <c r="BR14" s="1">
        <v>100</v>
      </c>
      <c r="BS14" s="1">
        <v>0</v>
      </c>
      <c r="BT14" s="1">
        <v>0</v>
      </c>
      <c r="BU14" s="1">
        <v>0</v>
      </c>
      <c r="BV14" s="1">
        <v>2</v>
      </c>
      <c r="BW14" s="1">
        <v>0</v>
      </c>
      <c r="BX14" s="1">
        <v>0</v>
      </c>
      <c r="BY14" s="1">
        <v>7.5</v>
      </c>
      <c r="BZ14" s="1">
        <v>2</v>
      </c>
      <c r="CA14" s="1">
        <v>0</v>
      </c>
      <c r="CB14" s="1">
        <v>1.5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3.7624211000000001</v>
      </c>
      <c r="CL14" s="1">
        <v>2</v>
      </c>
    </row>
    <row r="15" spans="1:90" x14ac:dyDescent="0.25">
      <c r="A15" s="1" t="s">
        <v>62</v>
      </c>
      <c r="B15" s="1">
        <v>5.9</v>
      </c>
      <c r="C15" s="1">
        <v>3</v>
      </c>
      <c r="D15" s="1">
        <v>55</v>
      </c>
      <c r="E15" s="1">
        <v>0.23</v>
      </c>
      <c r="F15" s="1">
        <v>0.33</v>
      </c>
      <c r="G15" s="1">
        <v>0.2</v>
      </c>
      <c r="H15" s="1">
        <v>1</v>
      </c>
      <c r="I15" s="1">
        <v>1</v>
      </c>
      <c r="J15" s="1">
        <v>1</v>
      </c>
      <c r="K15" s="1">
        <v>0.67</v>
      </c>
      <c r="L15" s="1">
        <v>0.33</v>
      </c>
      <c r="M15" s="1">
        <v>0</v>
      </c>
      <c r="N15" s="1">
        <v>0.33</v>
      </c>
      <c r="O15" s="1">
        <v>0.15</v>
      </c>
      <c r="P15" s="1">
        <v>0.15</v>
      </c>
      <c r="Q15" s="1">
        <v>0.33</v>
      </c>
      <c r="R15" s="1">
        <v>0.33</v>
      </c>
      <c r="S15" s="1">
        <v>0</v>
      </c>
      <c r="T15" s="1">
        <v>0.33</v>
      </c>
      <c r="U15" s="1">
        <v>4.67</v>
      </c>
      <c r="V15" s="1">
        <v>3.33</v>
      </c>
      <c r="W15" s="1">
        <v>71</v>
      </c>
      <c r="X15" s="1">
        <v>0</v>
      </c>
      <c r="Y15" s="1">
        <v>0</v>
      </c>
      <c r="AA15" s="1">
        <v>0</v>
      </c>
      <c r="AB15" s="1">
        <v>0</v>
      </c>
      <c r="AC15" s="1">
        <v>0.33</v>
      </c>
      <c r="AD15" s="1">
        <v>0</v>
      </c>
      <c r="AE15" s="1">
        <v>0.04</v>
      </c>
      <c r="AF15" s="1">
        <v>0</v>
      </c>
      <c r="AG15" s="1">
        <v>0</v>
      </c>
      <c r="AH15" s="1">
        <v>0</v>
      </c>
      <c r="AI15" s="1">
        <v>0</v>
      </c>
      <c r="AJ15" s="1">
        <v>0.33</v>
      </c>
      <c r="AK15" s="1">
        <v>15</v>
      </c>
      <c r="AL15" s="1">
        <v>5.0999999999999996</v>
      </c>
      <c r="AM15" s="1">
        <v>15.27</v>
      </c>
      <c r="AN15" s="1">
        <v>0.8</v>
      </c>
      <c r="AO15" s="1">
        <v>3.1</v>
      </c>
      <c r="AP15" s="1">
        <v>4.33</v>
      </c>
      <c r="AQ15" s="1">
        <v>12.33</v>
      </c>
      <c r="AR15" s="1">
        <v>1</v>
      </c>
      <c r="AS15" s="1">
        <v>4</v>
      </c>
      <c r="AT15" s="1">
        <v>0.33</v>
      </c>
      <c r="AU15" s="1">
        <v>0.33</v>
      </c>
      <c r="AV15" s="1">
        <v>0</v>
      </c>
      <c r="AW15" s="1">
        <v>0</v>
      </c>
      <c r="AX15" s="1">
        <v>0.67</v>
      </c>
      <c r="AY15" s="1">
        <v>0.33</v>
      </c>
      <c r="AZ15" s="1">
        <v>0</v>
      </c>
      <c r="BA15" s="1">
        <v>0.33</v>
      </c>
      <c r="BB15" s="1">
        <v>0.67</v>
      </c>
      <c r="BC15" s="1">
        <v>11.67</v>
      </c>
      <c r="BD15" s="1">
        <v>6.67</v>
      </c>
      <c r="BE15" s="1">
        <v>3</v>
      </c>
      <c r="BF15" s="1">
        <v>0.67</v>
      </c>
      <c r="BG15" s="1">
        <v>0.67</v>
      </c>
      <c r="BH15" s="1">
        <v>1.33</v>
      </c>
      <c r="BI15" s="1">
        <v>1.1399999999999999</v>
      </c>
      <c r="BJ15" s="1">
        <v>8.33</v>
      </c>
      <c r="BK15" s="1">
        <v>6.33</v>
      </c>
      <c r="BL15" s="1">
        <v>76</v>
      </c>
      <c r="BM15" s="1">
        <v>7.33</v>
      </c>
      <c r="BN15" s="1">
        <v>5.33</v>
      </c>
      <c r="BO15" s="1">
        <v>73</v>
      </c>
      <c r="BP15" s="1">
        <v>4.67</v>
      </c>
      <c r="BQ15" s="1">
        <v>3.33</v>
      </c>
      <c r="BR15" s="1">
        <v>71</v>
      </c>
      <c r="BS15" s="1">
        <v>0</v>
      </c>
      <c r="BT15" s="1">
        <v>0</v>
      </c>
      <c r="BU15" s="1">
        <v>2</v>
      </c>
      <c r="BV15" s="1">
        <v>1</v>
      </c>
      <c r="BW15" s="1">
        <v>2</v>
      </c>
      <c r="BX15" s="1">
        <v>0.67</v>
      </c>
      <c r="BY15" s="1">
        <v>18.670000000000002</v>
      </c>
      <c r="BZ15" s="1">
        <v>1.33</v>
      </c>
      <c r="CA15" s="1">
        <v>1</v>
      </c>
      <c r="CB15" s="1">
        <v>0.67</v>
      </c>
      <c r="CC15" s="1">
        <v>0.67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6.2840944000000025</v>
      </c>
      <c r="CL15" s="1">
        <v>2</v>
      </c>
    </row>
    <row r="16" spans="1:90" x14ac:dyDescent="0.25">
      <c r="A16" s="1" t="s">
        <v>63</v>
      </c>
      <c r="B16" s="1">
        <v>7.7</v>
      </c>
      <c r="C16" s="1">
        <v>3</v>
      </c>
      <c r="D16" s="1">
        <v>63.67</v>
      </c>
      <c r="E16" s="1">
        <v>0.49</v>
      </c>
      <c r="F16" s="1">
        <v>0</v>
      </c>
      <c r="G16" s="1">
        <v>0.5</v>
      </c>
      <c r="H16" s="1">
        <v>0</v>
      </c>
      <c r="I16" s="1">
        <v>2.67</v>
      </c>
      <c r="J16" s="1">
        <v>1.33</v>
      </c>
      <c r="K16" s="1">
        <v>2.33</v>
      </c>
      <c r="L16" s="1">
        <v>0.33</v>
      </c>
      <c r="M16" s="1">
        <v>0.33</v>
      </c>
      <c r="N16" s="1">
        <v>0.67</v>
      </c>
      <c r="O16" s="1">
        <v>0.37</v>
      </c>
      <c r="P16" s="1">
        <v>0.37</v>
      </c>
      <c r="Q16" s="1">
        <v>0</v>
      </c>
      <c r="R16" s="1">
        <v>0</v>
      </c>
      <c r="S16" s="1">
        <v>0</v>
      </c>
      <c r="T16" s="1">
        <v>0</v>
      </c>
      <c r="U16" s="1">
        <v>10.33</v>
      </c>
      <c r="V16" s="1">
        <v>7.67</v>
      </c>
      <c r="W16" s="1">
        <v>74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0.16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54.67</v>
      </c>
      <c r="AL16" s="1">
        <v>12.93</v>
      </c>
      <c r="AM16" s="1">
        <v>8.07</v>
      </c>
      <c r="AN16" s="1">
        <v>2</v>
      </c>
      <c r="AO16" s="1">
        <v>4.5</v>
      </c>
      <c r="AP16" s="1">
        <v>4.33</v>
      </c>
      <c r="AQ16" s="1">
        <v>4.33</v>
      </c>
      <c r="AR16" s="1">
        <v>0</v>
      </c>
      <c r="AS16" s="1">
        <v>1.67</v>
      </c>
      <c r="AT16" s="1">
        <v>1</v>
      </c>
      <c r="AU16" s="1">
        <v>0</v>
      </c>
      <c r="AV16" s="1">
        <v>0</v>
      </c>
      <c r="AX16" s="1">
        <v>1.33</v>
      </c>
      <c r="AY16" s="1">
        <v>0.33</v>
      </c>
      <c r="AZ16" s="1">
        <v>0</v>
      </c>
      <c r="BA16" s="1">
        <v>0</v>
      </c>
      <c r="BB16" s="1">
        <v>0.33</v>
      </c>
      <c r="BC16" s="1">
        <v>11</v>
      </c>
      <c r="BD16" s="1">
        <v>7.33</v>
      </c>
      <c r="BE16" s="1">
        <v>2.33</v>
      </c>
      <c r="BF16" s="1">
        <v>0.33</v>
      </c>
      <c r="BG16" s="1">
        <v>1.33</v>
      </c>
      <c r="BH16" s="1">
        <v>1.67</v>
      </c>
      <c r="BI16" s="1">
        <v>1.03</v>
      </c>
      <c r="BJ16" s="1">
        <v>14.33</v>
      </c>
      <c r="BK16" s="1">
        <v>11</v>
      </c>
      <c r="BL16" s="1">
        <v>77</v>
      </c>
      <c r="BM16" s="1">
        <v>14</v>
      </c>
      <c r="BN16" s="1">
        <v>10</v>
      </c>
      <c r="BO16" s="1">
        <v>71</v>
      </c>
      <c r="BP16" s="1">
        <v>10.33</v>
      </c>
      <c r="BQ16" s="1">
        <v>7.67</v>
      </c>
      <c r="BR16" s="1">
        <v>74</v>
      </c>
      <c r="BS16" s="1">
        <v>0</v>
      </c>
      <c r="BT16" s="1">
        <v>0</v>
      </c>
      <c r="BU16" s="1">
        <v>2</v>
      </c>
      <c r="BV16" s="1">
        <v>1</v>
      </c>
      <c r="BW16" s="1">
        <v>0</v>
      </c>
      <c r="BX16" s="1">
        <v>1.67</v>
      </c>
      <c r="BY16" s="1">
        <v>24.67</v>
      </c>
      <c r="BZ16" s="1">
        <v>5.33</v>
      </c>
      <c r="CA16" s="1">
        <v>1.33</v>
      </c>
      <c r="CB16" s="1">
        <v>0.67</v>
      </c>
      <c r="CC16" s="1">
        <v>0.67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5.3605236000000014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2</v>
      </c>
      <c r="D17" s="1">
        <v>43.5</v>
      </c>
      <c r="E17" s="1">
        <v>0.06</v>
      </c>
      <c r="F17" s="1">
        <v>0</v>
      </c>
      <c r="G17" s="1">
        <v>0.1</v>
      </c>
      <c r="H17" s="1">
        <v>0</v>
      </c>
      <c r="I17" s="1">
        <v>1</v>
      </c>
      <c r="J17" s="1">
        <v>0</v>
      </c>
      <c r="K17" s="1">
        <v>0.5</v>
      </c>
      <c r="L17" s="1">
        <v>0.5</v>
      </c>
      <c r="M17" s="1">
        <v>0</v>
      </c>
      <c r="N17" s="1">
        <v>0</v>
      </c>
      <c r="O17" s="1">
        <v>0.02</v>
      </c>
      <c r="P17" s="1">
        <v>0.02</v>
      </c>
      <c r="Q17" s="1">
        <v>0</v>
      </c>
      <c r="R17" s="1">
        <v>0</v>
      </c>
      <c r="S17" s="1">
        <v>0</v>
      </c>
      <c r="T17" s="1">
        <v>0</v>
      </c>
      <c r="U17" s="1">
        <v>5</v>
      </c>
      <c r="V17" s="1">
        <v>4</v>
      </c>
      <c r="W17" s="1">
        <v>80</v>
      </c>
      <c r="X17" s="1">
        <v>1.5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0.06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12</v>
      </c>
      <c r="AL17" s="1">
        <v>11.6</v>
      </c>
      <c r="AM17" s="1">
        <v>1.8</v>
      </c>
      <c r="AN17" s="1">
        <v>0.3</v>
      </c>
      <c r="AO17" s="1">
        <v>2.7</v>
      </c>
      <c r="AP17" s="1">
        <v>4.5</v>
      </c>
      <c r="AQ17" s="1">
        <v>4.5</v>
      </c>
      <c r="AR17" s="1">
        <v>0</v>
      </c>
      <c r="AS17" s="1">
        <v>1.5</v>
      </c>
      <c r="AT17" s="1">
        <v>1.5</v>
      </c>
      <c r="AU17" s="1">
        <v>0.5</v>
      </c>
      <c r="AV17" s="1">
        <v>0.5</v>
      </c>
      <c r="AW17" s="1">
        <v>100</v>
      </c>
      <c r="AX17" s="1">
        <v>1</v>
      </c>
      <c r="AY17" s="1">
        <v>0</v>
      </c>
      <c r="AZ17" s="1">
        <v>0</v>
      </c>
      <c r="BA17" s="1">
        <v>0.5</v>
      </c>
      <c r="BB17" s="1">
        <v>0.5</v>
      </c>
      <c r="BC17" s="1">
        <v>10.5</v>
      </c>
      <c r="BD17" s="1">
        <v>9</v>
      </c>
      <c r="BE17" s="1">
        <v>5.5</v>
      </c>
      <c r="BF17" s="1">
        <v>0</v>
      </c>
      <c r="BG17" s="1">
        <v>1.5</v>
      </c>
      <c r="BH17" s="1">
        <v>4</v>
      </c>
      <c r="BI17" s="1">
        <v>2.14</v>
      </c>
      <c r="BJ17" s="1">
        <v>10.5</v>
      </c>
      <c r="BK17" s="1">
        <v>9</v>
      </c>
      <c r="BL17" s="1">
        <v>86</v>
      </c>
      <c r="BM17" s="1">
        <v>8.5</v>
      </c>
      <c r="BN17" s="1">
        <v>5.5</v>
      </c>
      <c r="BO17" s="1">
        <v>65</v>
      </c>
      <c r="BP17" s="1">
        <v>5</v>
      </c>
      <c r="BQ17" s="1">
        <v>4</v>
      </c>
      <c r="BR17" s="1">
        <v>80</v>
      </c>
      <c r="BS17" s="1">
        <v>0</v>
      </c>
      <c r="BT17" s="1">
        <v>0</v>
      </c>
      <c r="BU17" s="1">
        <v>1</v>
      </c>
      <c r="BV17" s="1">
        <v>1</v>
      </c>
      <c r="BW17" s="1">
        <v>1</v>
      </c>
      <c r="BX17" s="1">
        <v>0.5</v>
      </c>
      <c r="BY17" s="1">
        <v>20.5</v>
      </c>
      <c r="BZ17" s="1">
        <v>3.5</v>
      </c>
      <c r="CA17" s="1">
        <v>0.5</v>
      </c>
      <c r="CB17" s="1">
        <v>1</v>
      </c>
      <c r="CC17" s="1">
        <v>1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4.3683439999999969</v>
      </c>
      <c r="CL17" s="1">
        <v>2</v>
      </c>
    </row>
    <row r="18" spans="1:90" x14ac:dyDescent="0.25">
      <c r="A18" s="1" t="s">
        <v>104</v>
      </c>
      <c r="B18" s="1">
        <v>6</v>
      </c>
      <c r="C18" s="1">
        <v>2</v>
      </c>
      <c r="D18" s="1">
        <v>36</v>
      </c>
      <c r="E18" s="1">
        <v>7.0000000000000007E-2</v>
      </c>
      <c r="F18" s="1">
        <v>0</v>
      </c>
      <c r="G18" s="1">
        <v>0.1</v>
      </c>
      <c r="H18" s="1">
        <v>0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  <c r="N18" s="1">
        <v>0.5</v>
      </c>
      <c r="O18" s="1">
        <v>0.04</v>
      </c>
      <c r="P18" s="1">
        <v>0.04</v>
      </c>
      <c r="Q18" s="1">
        <v>0</v>
      </c>
      <c r="R18" s="1">
        <v>0</v>
      </c>
      <c r="S18" s="1">
        <v>0</v>
      </c>
      <c r="T18" s="1">
        <v>0</v>
      </c>
      <c r="U18" s="1">
        <v>4.5</v>
      </c>
      <c r="V18" s="1">
        <v>1.5</v>
      </c>
      <c r="W18" s="1">
        <v>33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0.04</v>
      </c>
      <c r="AF18" s="1">
        <v>0</v>
      </c>
      <c r="AG18" s="1">
        <v>0</v>
      </c>
      <c r="AH18" s="1">
        <v>0</v>
      </c>
      <c r="AI18" s="1">
        <v>0</v>
      </c>
      <c r="AJ18" s="1">
        <v>0.5</v>
      </c>
      <c r="AK18" s="1">
        <v>20.5</v>
      </c>
      <c r="AL18" s="1">
        <v>0.4</v>
      </c>
      <c r="AM18" s="1">
        <v>0</v>
      </c>
      <c r="AN18" s="1">
        <v>0.3</v>
      </c>
      <c r="AO18" s="1">
        <v>2.4</v>
      </c>
      <c r="AP18" s="1">
        <v>2.5</v>
      </c>
      <c r="AQ18" s="1">
        <v>2.5</v>
      </c>
      <c r="AR18" s="1">
        <v>0</v>
      </c>
      <c r="AS18" s="1">
        <v>1.5</v>
      </c>
      <c r="AT18" s="1">
        <v>0</v>
      </c>
      <c r="AU18" s="1">
        <v>0</v>
      </c>
      <c r="AV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13</v>
      </c>
      <c r="BD18" s="1">
        <v>7</v>
      </c>
      <c r="BE18" s="1">
        <v>4.5</v>
      </c>
      <c r="BF18" s="1">
        <v>2.5</v>
      </c>
      <c r="BG18" s="1">
        <v>3</v>
      </c>
      <c r="BH18" s="1">
        <v>1.5</v>
      </c>
      <c r="BI18" s="1">
        <v>1.31</v>
      </c>
      <c r="BJ18" s="1">
        <v>8</v>
      </c>
      <c r="BK18" s="1">
        <v>3.5</v>
      </c>
      <c r="BL18" s="1">
        <v>44</v>
      </c>
      <c r="BM18" s="1">
        <v>6.5</v>
      </c>
      <c r="BN18" s="1">
        <v>2</v>
      </c>
      <c r="BO18" s="1">
        <v>31</v>
      </c>
      <c r="BP18" s="1">
        <v>4.5</v>
      </c>
      <c r="BQ18" s="1">
        <v>1.5</v>
      </c>
      <c r="BR18" s="1">
        <v>33</v>
      </c>
      <c r="BS18" s="1">
        <v>0</v>
      </c>
      <c r="BT18" s="1">
        <v>0</v>
      </c>
      <c r="BU18" s="1">
        <v>1</v>
      </c>
      <c r="BV18" s="1">
        <v>1</v>
      </c>
      <c r="BW18" s="1">
        <v>1</v>
      </c>
      <c r="BX18" s="1">
        <v>0</v>
      </c>
      <c r="BY18" s="1">
        <v>11</v>
      </c>
      <c r="BZ18" s="1">
        <v>1</v>
      </c>
      <c r="CA18" s="1">
        <v>1</v>
      </c>
      <c r="CB18" s="1">
        <v>0.5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5.4045328000000001</v>
      </c>
      <c r="CL18" s="1">
        <v>2</v>
      </c>
    </row>
    <row r="19" spans="1:90" x14ac:dyDescent="0.25">
      <c r="A19" s="1" t="s">
        <v>105</v>
      </c>
      <c r="B19" s="1">
        <v>12.5</v>
      </c>
      <c r="C19" s="1">
        <v>2</v>
      </c>
      <c r="D19" s="1">
        <v>90</v>
      </c>
      <c r="E19" s="1">
        <v>0.6</v>
      </c>
      <c r="F19" s="1">
        <v>0.5</v>
      </c>
      <c r="G19" s="1">
        <v>1.6</v>
      </c>
      <c r="H19" s="1">
        <v>3</v>
      </c>
      <c r="I19" s="1">
        <v>6.5</v>
      </c>
      <c r="J19" s="1">
        <v>3.5</v>
      </c>
      <c r="K19" s="1">
        <v>6</v>
      </c>
      <c r="L19" s="1">
        <v>0.5</v>
      </c>
      <c r="M19" s="1">
        <v>2.5</v>
      </c>
      <c r="N19" s="1">
        <v>0</v>
      </c>
      <c r="O19" s="1">
        <v>1.38</v>
      </c>
      <c r="P19" s="1">
        <v>1.38</v>
      </c>
      <c r="Q19" s="1">
        <v>1.5</v>
      </c>
      <c r="R19" s="1">
        <v>1.5</v>
      </c>
      <c r="S19" s="1">
        <v>0</v>
      </c>
      <c r="T19" s="1">
        <v>0</v>
      </c>
      <c r="U19" s="1">
        <v>17</v>
      </c>
      <c r="V19" s="1">
        <v>13</v>
      </c>
      <c r="W19" s="1">
        <v>76</v>
      </c>
      <c r="X19" s="1">
        <v>0</v>
      </c>
      <c r="Y19" s="1">
        <v>0</v>
      </c>
      <c r="AA19" s="1">
        <v>0</v>
      </c>
      <c r="AB19" s="1">
        <v>0</v>
      </c>
      <c r="AC19" s="1">
        <v>0.5</v>
      </c>
      <c r="AD19" s="1">
        <v>0</v>
      </c>
      <c r="AE19" s="1">
        <v>0.26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112.5</v>
      </c>
      <c r="AL19" s="1">
        <v>13.85</v>
      </c>
      <c r="AM19" s="1">
        <v>56.1</v>
      </c>
      <c r="AN19" s="1">
        <v>6.3</v>
      </c>
      <c r="AO19" s="1">
        <v>10.199999999999999</v>
      </c>
      <c r="AP19" s="1">
        <v>3.5</v>
      </c>
      <c r="AQ19" s="1">
        <v>39.5</v>
      </c>
      <c r="AR19" s="1">
        <v>1.5</v>
      </c>
      <c r="AS19" s="1">
        <v>9.5</v>
      </c>
      <c r="AT19" s="1">
        <v>1</v>
      </c>
      <c r="AU19" s="1">
        <v>0</v>
      </c>
      <c r="AV19" s="1">
        <v>0</v>
      </c>
      <c r="AX19" s="1">
        <v>1.5</v>
      </c>
      <c r="AY19" s="1">
        <v>0.5</v>
      </c>
      <c r="AZ19" s="1">
        <v>0</v>
      </c>
      <c r="BA19" s="1">
        <v>0</v>
      </c>
      <c r="BB19" s="1">
        <v>0.5</v>
      </c>
      <c r="BC19" s="1">
        <v>12.5</v>
      </c>
      <c r="BD19" s="1">
        <v>5.5</v>
      </c>
      <c r="BE19" s="1">
        <v>3.5</v>
      </c>
      <c r="BF19" s="1">
        <v>0.5</v>
      </c>
      <c r="BG19" s="1">
        <v>0.5</v>
      </c>
      <c r="BH19" s="1">
        <v>1.5</v>
      </c>
      <c r="BI19" s="1">
        <v>1.26</v>
      </c>
      <c r="BJ19" s="1">
        <v>36.5</v>
      </c>
      <c r="BK19" s="1">
        <v>31</v>
      </c>
      <c r="BL19" s="1">
        <v>85</v>
      </c>
      <c r="BM19" s="1">
        <v>29.5</v>
      </c>
      <c r="BN19" s="1">
        <v>24.5</v>
      </c>
      <c r="BO19" s="1">
        <v>83</v>
      </c>
      <c r="BP19" s="1">
        <v>17</v>
      </c>
      <c r="BQ19" s="1">
        <v>13</v>
      </c>
      <c r="BR19" s="1">
        <v>76</v>
      </c>
      <c r="BS19" s="1">
        <v>0.5</v>
      </c>
      <c r="BT19" s="1">
        <v>0</v>
      </c>
      <c r="BU19" s="1">
        <v>2</v>
      </c>
      <c r="BV19" s="1">
        <v>0</v>
      </c>
      <c r="BW19" s="1">
        <v>0</v>
      </c>
      <c r="BX19" s="1">
        <v>0</v>
      </c>
      <c r="BY19" s="1">
        <v>53</v>
      </c>
      <c r="BZ19" s="1">
        <v>10.5</v>
      </c>
      <c r="CA19" s="1">
        <v>1</v>
      </c>
      <c r="CB19" s="1">
        <v>2.5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6.4930505999999983</v>
      </c>
      <c r="CL19" s="1">
        <v>2</v>
      </c>
    </row>
    <row r="20" spans="1:90" x14ac:dyDescent="0.25">
      <c r="A20" s="1" t="s">
        <v>70</v>
      </c>
      <c r="B20" s="1">
        <v>6.2</v>
      </c>
      <c r="C20" s="1">
        <v>3</v>
      </c>
      <c r="D20" s="1">
        <v>69.33</v>
      </c>
      <c r="E20" s="1">
        <v>0.26</v>
      </c>
      <c r="F20" s="1">
        <v>0</v>
      </c>
      <c r="G20" s="1">
        <v>0.3</v>
      </c>
      <c r="H20" s="1">
        <v>0</v>
      </c>
      <c r="I20" s="1">
        <v>1.33</v>
      </c>
      <c r="J20" s="1">
        <v>0.67</v>
      </c>
      <c r="K20" s="1">
        <v>0.33</v>
      </c>
      <c r="L20" s="1">
        <v>1</v>
      </c>
      <c r="M20" s="1">
        <v>0</v>
      </c>
      <c r="N20" s="1">
        <v>0</v>
      </c>
      <c r="O20" s="1">
        <v>0.11</v>
      </c>
      <c r="P20" s="1">
        <v>0.11</v>
      </c>
      <c r="Q20" s="1">
        <v>0</v>
      </c>
      <c r="R20" s="1">
        <v>0</v>
      </c>
      <c r="S20" s="1">
        <v>0</v>
      </c>
      <c r="T20" s="1">
        <v>0</v>
      </c>
      <c r="U20" s="1">
        <v>11</v>
      </c>
      <c r="V20" s="1">
        <v>8.33</v>
      </c>
      <c r="W20" s="1">
        <v>76</v>
      </c>
      <c r="X20" s="1">
        <v>1.33</v>
      </c>
      <c r="Y20" s="1">
        <v>0.67</v>
      </c>
      <c r="Z20" s="1">
        <v>50</v>
      </c>
      <c r="AA20" s="1">
        <v>0</v>
      </c>
      <c r="AB20" s="1">
        <v>0</v>
      </c>
      <c r="AC20" s="1">
        <v>2</v>
      </c>
      <c r="AD20" s="1">
        <v>0.33</v>
      </c>
      <c r="AE20" s="1">
        <v>0.22</v>
      </c>
      <c r="AF20" s="1">
        <v>0</v>
      </c>
      <c r="AG20" s="1">
        <v>0</v>
      </c>
      <c r="AH20" s="1">
        <v>0.67</v>
      </c>
      <c r="AI20" s="1">
        <v>0</v>
      </c>
      <c r="AJ20" s="1">
        <v>0</v>
      </c>
      <c r="AK20" s="1">
        <v>13.67</v>
      </c>
      <c r="AL20" s="1">
        <v>26.6</v>
      </c>
      <c r="AM20" s="1">
        <v>9.73</v>
      </c>
      <c r="AN20" s="1">
        <v>1.1000000000000001</v>
      </c>
      <c r="AO20" s="1">
        <v>3.2</v>
      </c>
      <c r="AP20" s="1">
        <v>8</v>
      </c>
      <c r="AQ20" s="1">
        <v>8</v>
      </c>
      <c r="AR20" s="1">
        <v>0</v>
      </c>
      <c r="AS20" s="1">
        <v>1</v>
      </c>
      <c r="AT20" s="1">
        <v>1</v>
      </c>
      <c r="AU20" s="1">
        <v>1</v>
      </c>
      <c r="AV20" s="1">
        <v>0.33</v>
      </c>
      <c r="AW20" s="1">
        <v>33</v>
      </c>
      <c r="AX20" s="1">
        <v>2</v>
      </c>
      <c r="AY20" s="1">
        <v>0</v>
      </c>
      <c r="AZ20" s="1">
        <v>0</v>
      </c>
      <c r="BA20" s="1">
        <v>0.33</v>
      </c>
      <c r="BB20" s="1">
        <v>0.33</v>
      </c>
      <c r="BC20" s="1">
        <v>19.670000000000002</v>
      </c>
      <c r="BD20" s="1">
        <v>13.67</v>
      </c>
      <c r="BE20" s="1">
        <v>6.33</v>
      </c>
      <c r="BF20" s="1">
        <v>0</v>
      </c>
      <c r="BG20" s="1">
        <v>2.67</v>
      </c>
      <c r="BH20" s="1">
        <v>2.67</v>
      </c>
      <c r="BI20" s="1">
        <v>2.1</v>
      </c>
      <c r="BJ20" s="1">
        <v>27.67</v>
      </c>
      <c r="BK20" s="1">
        <v>22</v>
      </c>
      <c r="BL20" s="1">
        <v>80</v>
      </c>
      <c r="BM20" s="1">
        <v>19</v>
      </c>
      <c r="BN20" s="1">
        <v>14</v>
      </c>
      <c r="BO20" s="1">
        <v>74</v>
      </c>
      <c r="BP20" s="1">
        <v>11</v>
      </c>
      <c r="BQ20" s="1">
        <v>8.33</v>
      </c>
      <c r="BR20" s="1">
        <v>76</v>
      </c>
      <c r="BS20" s="1">
        <v>0.33</v>
      </c>
      <c r="BT20" s="1">
        <v>0.33</v>
      </c>
      <c r="BU20" s="1">
        <v>3</v>
      </c>
      <c r="BV20" s="1">
        <v>0</v>
      </c>
      <c r="BW20" s="1">
        <v>2</v>
      </c>
      <c r="BX20" s="1">
        <v>0.67</v>
      </c>
      <c r="BY20" s="1">
        <v>39.33</v>
      </c>
      <c r="BZ20" s="1">
        <v>1.67</v>
      </c>
      <c r="CA20" s="1">
        <v>2.67</v>
      </c>
      <c r="CB20" s="1">
        <v>2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3.0918727000000015</v>
      </c>
      <c r="CL20" s="1">
        <v>2</v>
      </c>
    </row>
    <row r="21" spans="1:90" x14ac:dyDescent="0.25">
      <c r="A21" s="1" t="s">
        <v>72</v>
      </c>
      <c r="B21" s="1">
        <v>5.8</v>
      </c>
      <c r="C21" s="1">
        <v>3</v>
      </c>
      <c r="D21" s="1">
        <v>84.33</v>
      </c>
      <c r="E21" s="1">
        <v>0.67</v>
      </c>
      <c r="F21" s="1">
        <v>1</v>
      </c>
      <c r="G21" s="1">
        <v>0.7</v>
      </c>
      <c r="H21" s="1">
        <v>2</v>
      </c>
      <c r="I21" s="1">
        <v>3</v>
      </c>
      <c r="J21" s="1">
        <v>1</v>
      </c>
      <c r="K21" s="1">
        <v>3</v>
      </c>
      <c r="L21" s="1">
        <v>0</v>
      </c>
      <c r="M21" s="1">
        <v>1</v>
      </c>
      <c r="N21" s="1">
        <v>0.67</v>
      </c>
      <c r="O21" s="1">
        <v>0.35</v>
      </c>
      <c r="P21" s="1">
        <v>0.6</v>
      </c>
      <c r="Q21" s="1">
        <v>0.67</v>
      </c>
      <c r="R21" s="1">
        <v>0.67</v>
      </c>
      <c r="S21" s="1">
        <v>0</v>
      </c>
      <c r="T21" s="1">
        <v>0</v>
      </c>
      <c r="U21" s="1">
        <v>6</v>
      </c>
      <c r="V21" s="1">
        <v>4</v>
      </c>
      <c r="W21" s="1">
        <v>67</v>
      </c>
      <c r="X21" s="1">
        <v>0.67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0.12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47</v>
      </c>
      <c r="AL21" s="1">
        <v>7.8</v>
      </c>
      <c r="AM21" s="1">
        <v>23.33</v>
      </c>
      <c r="AN21" s="1">
        <v>2.8</v>
      </c>
      <c r="AO21" s="1">
        <v>6.2</v>
      </c>
      <c r="AP21" s="1">
        <v>2.67</v>
      </c>
      <c r="AQ21" s="1">
        <v>18.670000000000002</v>
      </c>
      <c r="AR21" s="1">
        <v>0.33</v>
      </c>
      <c r="AS21" s="1">
        <v>5</v>
      </c>
      <c r="AT21" s="1">
        <v>1.67</v>
      </c>
      <c r="AU21" s="1">
        <v>1</v>
      </c>
      <c r="AV21" s="1">
        <v>0.67</v>
      </c>
      <c r="AW21" s="1">
        <v>67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17</v>
      </c>
      <c r="BD21" s="1">
        <v>13</v>
      </c>
      <c r="BE21" s="1">
        <v>5.67</v>
      </c>
      <c r="BF21" s="1">
        <v>0.33</v>
      </c>
      <c r="BG21" s="1">
        <v>2.33</v>
      </c>
      <c r="BH21" s="1">
        <v>3.33</v>
      </c>
      <c r="BI21" s="1">
        <v>2.13</v>
      </c>
      <c r="BJ21" s="1">
        <v>11.33</v>
      </c>
      <c r="BK21" s="1">
        <v>8</v>
      </c>
      <c r="BL21" s="1">
        <v>71</v>
      </c>
      <c r="BM21" s="1">
        <v>8.67</v>
      </c>
      <c r="BN21" s="1">
        <v>5.33</v>
      </c>
      <c r="BO21" s="1">
        <v>61</v>
      </c>
      <c r="BP21" s="1">
        <v>6</v>
      </c>
      <c r="BQ21" s="1">
        <v>4</v>
      </c>
      <c r="BR21" s="1">
        <v>67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</v>
      </c>
      <c r="BY21" s="1">
        <v>23</v>
      </c>
      <c r="BZ21" s="1">
        <v>7</v>
      </c>
      <c r="CA21" s="1">
        <v>0.33</v>
      </c>
      <c r="CB21" s="1">
        <v>0.67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0.33</v>
      </c>
      <c r="CJ21" s="1">
        <v>0.33</v>
      </c>
      <c r="CK21" s="1">
        <f t="shared" si="0"/>
        <v>6.3753303999999993</v>
      </c>
      <c r="CL21" s="1">
        <v>2</v>
      </c>
    </row>
    <row r="22" spans="1:90" x14ac:dyDescent="0.25">
      <c r="A22" s="1" t="s">
        <v>76</v>
      </c>
      <c r="B22" s="1">
        <v>11.5</v>
      </c>
      <c r="C22" s="1">
        <v>3</v>
      </c>
      <c r="D22" s="1">
        <v>90</v>
      </c>
      <c r="E22" s="1">
        <v>0.4</v>
      </c>
      <c r="F22" s="1">
        <v>0.28999999999999998</v>
      </c>
      <c r="G22" s="1">
        <v>0.6</v>
      </c>
      <c r="H22" s="1">
        <v>2</v>
      </c>
      <c r="I22" s="1">
        <v>2.33</v>
      </c>
      <c r="J22" s="1">
        <v>1.33</v>
      </c>
      <c r="K22" s="1">
        <v>2.33</v>
      </c>
      <c r="L22" s="1">
        <v>0</v>
      </c>
      <c r="M22" s="1">
        <v>0.33</v>
      </c>
      <c r="N22" s="1">
        <v>0.33</v>
      </c>
      <c r="O22" s="1">
        <v>0.36</v>
      </c>
      <c r="P22" s="1">
        <v>0.36</v>
      </c>
      <c r="Q22" s="1">
        <v>0.67</v>
      </c>
      <c r="R22" s="1">
        <v>0.67</v>
      </c>
      <c r="S22" s="1">
        <v>0</v>
      </c>
      <c r="T22" s="1">
        <v>0</v>
      </c>
      <c r="U22" s="1">
        <v>7</v>
      </c>
      <c r="V22" s="1">
        <v>5.67</v>
      </c>
      <c r="W22" s="1">
        <v>81</v>
      </c>
      <c r="X22" s="1">
        <v>0.67</v>
      </c>
      <c r="Y22" s="1">
        <v>0</v>
      </c>
      <c r="Z22" s="1">
        <v>0</v>
      </c>
      <c r="AA22" s="1">
        <v>0</v>
      </c>
      <c r="AB22" s="1">
        <v>0</v>
      </c>
      <c r="AC22" s="1">
        <v>1.67</v>
      </c>
      <c r="AD22" s="1">
        <v>0.33</v>
      </c>
      <c r="AE22" s="1">
        <v>0.28000000000000003</v>
      </c>
      <c r="AF22" s="1">
        <v>0</v>
      </c>
      <c r="AG22" s="1">
        <v>0</v>
      </c>
      <c r="AH22" s="1">
        <v>0</v>
      </c>
      <c r="AI22" s="1">
        <v>0</v>
      </c>
      <c r="AJ22" s="1">
        <v>0.67</v>
      </c>
      <c r="AK22" s="1">
        <v>45.33</v>
      </c>
      <c r="AL22" s="1">
        <v>20.7</v>
      </c>
      <c r="AM22" s="1">
        <v>32.67</v>
      </c>
      <c r="AN22" s="1">
        <v>2.2999999999999998</v>
      </c>
      <c r="AO22" s="1">
        <v>5.5</v>
      </c>
      <c r="AP22" s="1">
        <v>9</v>
      </c>
      <c r="AQ22" s="1">
        <v>25</v>
      </c>
      <c r="AR22" s="1">
        <v>1</v>
      </c>
      <c r="AS22" s="1">
        <v>5.67</v>
      </c>
      <c r="AT22" s="1">
        <v>0.33</v>
      </c>
      <c r="AU22" s="1">
        <v>0.33</v>
      </c>
      <c r="AV22" s="1">
        <v>0</v>
      </c>
      <c r="AW22" s="1">
        <v>0</v>
      </c>
      <c r="AX22" s="1">
        <v>3</v>
      </c>
      <c r="AY22" s="1">
        <v>1</v>
      </c>
      <c r="AZ22" s="1">
        <v>0.33</v>
      </c>
      <c r="BA22" s="1">
        <v>0</v>
      </c>
      <c r="BB22" s="1">
        <v>1.33</v>
      </c>
      <c r="BC22" s="1">
        <v>16.329999999999998</v>
      </c>
      <c r="BD22" s="1">
        <v>9.67</v>
      </c>
      <c r="BE22" s="1">
        <v>5.33</v>
      </c>
      <c r="BF22" s="1">
        <v>1</v>
      </c>
      <c r="BG22" s="1">
        <v>3.67</v>
      </c>
      <c r="BH22" s="1">
        <v>1.67</v>
      </c>
      <c r="BI22" s="1">
        <v>1.69</v>
      </c>
      <c r="BJ22" s="1">
        <v>17.329999999999998</v>
      </c>
      <c r="BK22" s="1">
        <v>12.67</v>
      </c>
      <c r="BL22" s="1">
        <v>73</v>
      </c>
      <c r="BM22" s="1">
        <v>14</v>
      </c>
      <c r="BN22" s="1">
        <v>9.67</v>
      </c>
      <c r="BO22" s="1">
        <v>69</v>
      </c>
      <c r="BP22" s="1">
        <v>7</v>
      </c>
      <c r="BQ22" s="1">
        <v>5.67</v>
      </c>
      <c r="BR22" s="1">
        <v>81</v>
      </c>
      <c r="BS22" s="1">
        <v>0.67</v>
      </c>
      <c r="BT22" s="1">
        <v>0.33</v>
      </c>
      <c r="BU22" s="1">
        <v>3</v>
      </c>
      <c r="BV22" s="1">
        <v>0</v>
      </c>
      <c r="BW22" s="1">
        <v>0</v>
      </c>
      <c r="BX22" s="1">
        <v>1.33</v>
      </c>
      <c r="BY22" s="1">
        <v>31</v>
      </c>
      <c r="BZ22" s="1">
        <v>4.67</v>
      </c>
      <c r="CA22" s="1">
        <v>0.33</v>
      </c>
      <c r="CB22" s="1">
        <v>2.67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4.7471931000000041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3</v>
      </c>
      <c r="D23" s="1">
        <v>90</v>
      </c>
      <c r="E23" s="1">
        <v>0.23</v>
      </c>
      <c r="F23" s="1">
        <v>0</v>
      </c>
      <c r="G23" s="1">
        <v>0.2</v>
      </c>
      <c r="H23" s="1">
        <v>0</v>
      </c>
      <c r="I23" s="1">
        <v>1</v>
      </c>
      <c r="J23" s="1">
        <v>0.67</v>
      </c>
      <c r="K23" s="1">
        <v>0.33</v>
      </c>
      <c r="L23" s="1">
        <v>0.67</v>
      </c>
      <c r="M23" s="1">
        <v>0</v>
      </c>
      <c r="N23" s="1">
        <v>0</v>
      </c>
      <c r="O23" s="1">
        <v>0.12</v>
      </c>
      <c r="P23" s="1">
        <v>0.12</v>
      </c>
      <c r="Q23" s="1">
        <v>0</v>
      </c>
      <c r="R23" s="1">
        <v>0</v>
      </c>
      <c r="S23" s="1">
        <v>0</v>
      </c>
      <c r="T23" s="1">
        <v>0</v>
      </c>
      <c r="U23" s="1">
        <v>10.67</v>
      </c>
      <c r="V23" s="1">
        <v>6</v>
      </c>
      <c r="W23" s="1">
        <v>56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0.67</v>
      </c>
      <c r="AD23" s="1">
        <v>0</v>
      </c>
      <c r="AE23" s="1">
        <v>0.06</v>
      </c>
      <c r="AF23" s="1">
        <v>0</v>
      </c>
      <c r="AG23" s="1">
        <v>0</v>
      </c>
      <c r="AH23" s="1">
        <v>0.33</v>
      </c>
      <c r="AI23" s="1">
        <v>0</v>
      </c>
      <c r="AJ23" s="1">
        <v>0.33</v>
      </c>
      <c r="AK23" s="1">
        <v>16</v>
      </c>
      <c r="AL23" s="1">
        <v>10.1</v>
      </c>
      <c r="AM23" s="1">
        <v>10.73</v>
      </c>
      <c r="AN23" s="1">
        <v>0.6</v>
      </c>
      <c r="AO23" s="1">
        <v>3.3</v>
      </c>
      <c r="AP23" s="1">
        <v>5.33</v>
      </c>
      <c r="AQ23" s="1">
        <v>5.33</v>
      </c>
      <c r="AR23" s="1">
        <v>0</v>
      </c>
      <c r="AS23" s="1">
        <v>1.67</v>
      </c>
      <c r="AT23" s="1">
        <v>2</v>
      </c>
      <c r="AU23" s="1">
        <v>0.67</v>
      </c>
      <c r="AV23" s="1">
        <v>0</v>
      </c>
      <c r="AW23" s="1">
        <v>0</v>
      </c>
      <c r="AX23" s="1">
        <v>1.33</v>
      </c>
      <c r="AY23" s="1">
        <v>2</v>
      </c>
      <c r="AZ23" s="1">
        <v>0.33</v>
      </c>
      <c r="BA23" s="1">
        <v>0</v>
      </c>
      <c r="BB23" s="1">
        <v>2.33</v>
      </c>
      <c r="BC23" s="1">
        <v>15.67</v>
      </c>
      <c r="BD23" s="1">
        <v>11.67</v>
      </c>
      <c r="BE23" s="1">
        <v>5.33</v>
      </c>
      <c r="BF23" s="1">
        <v>0.33</v>
      </c>
      <c r="BG23" s="1">
        <v>2</v>
      </c>
      <c r="BH23" s="1">
        <v>2.33</v>
      </c>
      <c r="BI23" s="1">
        <v>1.93</v>
      </c>
      <c r="BJ23" s="1">
        <v>24.33</v>
      </c>
      <c r="BK23" s="1">
        <v>18.329999999999998</v>
      </c>
      <c r="BL23" s="1">
        <v>75</v>
      </c>
      <c r="BM23" s="1">
        <v>19.670000000000002</v>
      </c>
      <c r="BN23" s="1">
        <v>13</v>
      </c>
      <c r="BO23" s="1">
        <v>66</v>
      </c>
      <c r="BP23" s="1">
        <v>10.67</v>
      </c>
      <c r="BQ23" s="1">
        <v>6</v>
      </c>
      <c r="BR23" s="1">
        <v>56</v>
      </c>
      <c r="BS23" s="1">
        <v>0.67</v>
      </c>
      <c r="BT23" s="1">
        <v>0</v>
      </c>
      <c r="BU23" s="1">
        <v>3</v>
      </c>
      <c r="BV23" s="1">
        <v>0</v>
      </c>
      <c r="BW23" s="1">
        <v>0</v>
      </c>
      <c r="BX23" s="1">
        <v>1.33</v>
      </c>
      <c r="BY23" s="1">
        <v>39.33</v>
      </c>
      <c r="BZ23" s="1">
        <v>3</v>
      </c>
      <c r="CA23" s="1">
        <v>3.33</v>
      </c>
      <c r="CB23" s="1">
        <v>3</v>
      </c>
      <c r="CC23" s="1">
        <v>0.33</v>
      </c>
      <c r="CD23" s="1">
        <v>0</v>
      </c>
      <c r="CE23" s="1">
        <v>0</v>
      </c>
      <c r="CF23" s="1">
        <v>0</v>
      </c>
      <c r="CG23" s="1">
        <v>0.33</v>
      </c>
      <c r="CH23" s="1">
        <v>0</v>
      </c>
      <c r="CI23" s="1">
        <v>0</v>
      </c>
      <c r="CJ23" s="1">
        <v>0</v>
      </c>
      <c r="CK23" s="1">
        <f t="shared" si="0"/>
        <v>5.705308800000001</v>
      </c>
      <c r="CL23" s="1">
        <v>2</v>
      </c>
    </row>
    <row r="24" spans="1:90" x14ac:dyDescent="0.25">
      <c r="A24" s="1" t="s">
        <v>80</v>
      </c>
      <c r="B24" s="1">
        <v>5.8</v>
      </c>
      <c r="C24" s="1">
        <v>3</v>
      </c>
      <c r="D24" s="1">
        <v>66.67</v>
      </c>
      <c r="E24" s="1">
        <v>0.23</v>
      </c>
      <c r="F24" s="1">
        <v>0.25</v>
      </c>
      <c r="G24" s="1">
        <v>0.3</v>
      </c>
      <c r="H24" s="1">
        <v>1</v>
      </c>
      <c r="I24" s="1">
        <v>1.67</v>
      </c>
      <c r="J24" s="1">
        <v>0.67</v>
      </c>
      <c r="K24" s="1">
        <v>1.33</v>
      </c>
      <c r="L24" s="1">
        <v>0.33</v>
      </c>
      <c r="M24" s="1">
        <v>0.33</v>
      </c>
      <c r="N24" s="1">
        <v>0.33</v>
      </c>
      <c r="O24" s="1">
        <v>0.22</v>
      </c>
      <c r="P24" s="1">
        <v>0.22</v>
      </c>
      <c r="Q24" s="1">
        <v>0</v>
      </c>
      <c r="R24" s="1">
        <v>0</v>
      </c>
      <c r="S24" s="1">
        <v>0</v>
      </c>
      <c r="T24" s="1">
        <v>0</v>
      </c>
      <c r="U24" s="1">
        <v>7.33</v>
      </c>
      <c r="V24" s="1">
        <v>3.67</v>
      </c>
      <c r="W24" s="1">
        <v>50</v>
      </c>
      <c r="X24" s="1">
        <v>0</v>
      </c>
      <c r="Y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0.08</v>
      </c>
      <c r="AF24" s="1">
        <v>0.33</v>
      </c>
      <c r="AG24" s="1">
        <v>0</v>
      </c>
      <c r="AH24" s="1">
        <v>0</v>
      </c>
      <c r="AI24" s="1">
        <v>0</v>
      </c>
      <c r="AJ24" s="1">
        <v>0</v>
      </c>
      <c r="AK24" s="1">
        <v>21</v>
      </c>
      <c r="AL24" s="1">
        <v>12</v>
      </c>
      <c r="AM24" s="1">
        <v>12.87</v>
      </c>
      <c r="AN24" s="1">
        <v>1.1000000000000001</v>
      </c>
      <c r="AO24" s="1">
        <v>4</v>
      </c>
      <c r="AP24" s="1">
        <v>2.33</v>
      </c>
      <c r="AQ24" s="1">
        <v>5.33</v>
      </c>
      <c r="AR24" s="1">
        <v>0</v>
      </c>
      <c r="AS24" s="1">
        <v>2.67</v>
      </c>
      <c r="AT24" s="1">
        <v>2.33</v>
      </c>
      <c r="AU24" s="1">
        <v>0.67</v>
      </c>
      <c r="AV24" s="1">
        <v>0.33</v>
      </c>
      <c r="AW24" s="1">
        <v>49</v>
      </c>
      <c r="AX24" s="1">
        <v>4.33</v>
      </c>
      <c r="AY24" s="1">
        <v>0.67</v>
      </c>
      <c r="AZ24" s="1">
        <v>0</v>
      </c>
      <c r="BA24" s="1">
        <v>1.67</v>
      </c>
      <c r="BB24" s="1">
        <v>2.33</v>
      </c>
      <c r="BC24" s="1">
        <v>21.67</v>
      </c>
      <c r="BD24" s="1">
        <v>11.33</v>
      </c>
      <c r="BE24" s="1">
        <v>7.33</v>
      </c>
      <c r="BF24" s="1">
        <v>0.67</v>
      </c>
      <c r="BG24" s="1">
        <v>1.33</v>
      </c>
      <c r="BH24" s="1">
        <v>3.33</v>
      </c>
      <c r="BI24" s="1">
        <v>2.5099999999999998</v>
      </c>
      <c r="BJ24" s="1">
        <v>23</v>
      </c>
      <c r="BK24" s="1">
        <v>16</v>
      </c>
      <c r="BL24" s="1">
        <v>70</v>
      </c>
      <c r="BM24" s="1">
        <v>15.33</v>
      </c>
      <c r="BN24" s="1">
        <v>9.33</v>
      </c>
      <c r="BO24" s="1">
        <v>61</v>
      </c>
      <c r="BP24" s="1">
        <v>7.33</v>
      </c>
      <c r="BQ24" s="1">
        <v>3.67</v>
      </c>
      <c r="BR24" s="1">
        <v>50</v>
      </c>
      <c r="BS24" s="1">
        <v>0</v>
      </c>
      <c r="BT24" s="1">
        <v>0</v>
      </c>
      <c r="BU24" s="1">
        <v>2</v>
      </c>
      <c r="BV24" s="1">
        <v>1</v>
      </c>
      <c r="BW24" s="1">
        <v>1</v>
      </c>
      <c r="BX24" s="1">
        <v>1.33</v>
      </c>
      <c r="BY24" s="1">
        <v>40.67</v>
      </c>
      <c r="BZ24" s="1">
        <v>4.67</v>
      </c>
      <c r="CA24" s="1">
        <v>1.33</v>
      </c>
      <c r="CB24" s="1">
        <v>0.67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0.98872269999999973</v>
      </c>
      <c r="CL24" s="1">
        <v>2</v>
      </c>
    </row>
    <row r="25" spans="1:90" x14ac:dyDescent="0.25">
      <c r="A25" s="1" t="s">
        <v>83</v>
      </c>
      <c r="B25" s="1">
        <v>7.7</v>
      </c>
      <c r="C25" s="1">
        <v>3</v>
      </c>
      <c r="D25" s="1">
        <v>83</v>
      </c>
      <c r="E25" s="1">
        <v>0.14000000000000001</v>
      </c>
      <c r="F25" s="1">
        <v>0.5</v>
      </c>
      <c r="G25" s="1">
        <v>0.2</v>
      </c>
      <c r="H25" s="1">
        <v>2</v>
      </c>
      <c r="I25" s="1">
        <v>1</v>
      </c>
      <c r="J25" s="1">
        <v>0.33</v>
      </c>
      <c r="K25" s="1">
        <v>1</v>
      </c>
      <c r="L25" s="1">
        <v>0</v>
      </c>
      <c r="M25" s="1">
        <v>0</v>
      </c>
      <c r="N25" s="1">
        <v>0</v>
      </c>
      <c r="O25" s="1">
        <v>0.08</v>
      </c>
      <c r="P25" s="1">
        <v>0.08</v>
      </c>
      <c r="Q25" s="1">
        <v>0</v>
      </c>
      <c r="R25" s="1">
        <v>0</v>
      </c>
      <c r="S25" s="1">
        <v>0</v>
      </c>
      <c r="T25" s="1">
        <v>0</v>
      </c>
      <c r="U25" s="1">
        <v>7</v>
      </c>
      <c r="V25" s="1">
        <v>3.67</v>
      </c>
      <c r="W25" s="1">
        <v>52</v>
      </c>
      <c r="X25" s="1">
        <v>0.33</v>
      </c>
      <c r="Y25" s="1">
        <v>0</v>
      </c>
      <c r="Z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7.0000000000000007E-2</v>
      </c>
      <c r="AF25" s="1">
        <v>0.67</v>
      </c>
      <c r="AG25" s="1">
        <v>0</v>
      </c>
      <c r="AH25" s="1">
        <v>0.33</v>
      </c>
      <c r="AI25" s="1">
        <v>0</v>
      </c>
      <c r="AJ25" s="1">
        <v>0.33</v>
      </c>
      <c r="AK25" s="1">
        <v>21</v>
      </c>
      <c r="AL25" s="1">
        <v>8.67</v>
      </c>
      <c r="AM25" s="1">
        <v>14.4</v>
      </c>
      <c r="AN25" s="1">
        <v>0.6</v>
      </c>
      <c r="AO25" s="1">
        <v>2.9</v>
      </c>
      <c r="AP25" s="1">
        <v>7.33</v>
      </c>
      <c r="AQ25" s="1">
        <v>13.33</v>
      </c>
      <c r="AR25" s="1">
        <v>0</v>
      </c>
      <c r="AS25" s="1">
        <v>3.67</v>
      </c>
      <c r="AT25" s="1">
        <v>1</v>
      </c>
      <c r="AU25" s="1">
        <v>0.67</v>
      </c>
      <c r="AV25" s="1">
        <v>0.67</v>
      </c>
      <c r="AW25" s="1">
        <v>100</v>
      </c>
      <c r="AX25" s="1">
        <v>1.67</v>
      </c>
      <c r="AY25" s="1">
        <v>0.33</v>
      </c>
      <c r="AZ25" s="1">
        <v>0</v>
      </c>
      <c r="BA25" s="1">
        <v>0</v>
      </c>
      <c r="BB25" s="1">
        <v>0.33</v>
      </c>
      <c r="BC25" s="1">
        <v>11</v>
      </c>
      <c r="BD25" s="1">
        <v>7.33</v>
      </c>
      <c r="BE25" s="1">
        <v>2.33</v>
      </c>
      <c r="BF25" s="1">
        <v>0.33</v>
      </c>
      <c r="BG25" s="1">
        <v>1.33</v>
      </c>
      <c r="BH25" s="1">
        <v>1.67</v>
      </c>
      <c r="BI25" s="1">
        <v>1.03</v>
      </c>
      <c r="BJ25" s="1">
        <v>12.67</v>
      </c>
      <c r="BK25" s="1">
        <v>8</v>
      </c>
      <c r="BL25" s="1">
        <v>63</v>
      </c>
      <c r="BM25" s="1">
        <v>10.67</v>
      </c>
      <c r="BN25" s="1">
        <v>6</v>
      </c>
      <c r="BO25" s="1">
        <v>56</v>
      </c>
      <c r="BP25" s="1">
        <v>7</v>
      </c>
      <c r="BQ25" s="1">
        <v>3.67</v>
      </c>
      <c r="BR25" s="1">
        <v>52</v>
      </c>
      <c r="BS25" s="1">
        <v>0.33</v>
      </c>
      <c r="BT25" s="1">
        <v>0</v>
      </c>
      <c r="BU25" s="1">
        <v>3</v>
      </c>
      <c r="BV25" s="1">
        <v>0</v>
      </c>
      <c r="BW25" s="1">
        <v>1</v>
      </c>
      <c r="BX25" s="1">
        <v>1</v>
      </c>
      <c r="BY25" s="1">
        <v>25</v>
      </c>
      <c r="BZ25" s="1">
        <v>4.67</v>
      </c>
      <c r="CA25" s="1">
        <v>1.33</v>
      </c>
      <c r="CB25" s="1">
        <v>1.33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5.4663551000000004</v>
      </c>
      <c r="CL25" s="1">
        <v>2</v>
      </c>
    </row>
    <row r="26" spans="1:90" x14ac:dyDescent="0.25">
      <c r="A26" s="1" t="s">
        <v>106</v>
      </c>
      <c r="B26" s="1">
        <v>5.4</v>
      </c>
      <c r="C26" s="1">
        <v>2</v>
      </c>
      <c r="D26" s="1">
        <v>36</v>
      </c>
      <c r="E26" s="1">
        <v>0.26</v>
      </c>
      <c r="F26" s="1">
        <v>0.5</v>
      </c>
      <c r="G26" s="1">
        <v>0.5</v>
      </c>
      <c r="H26" s="1">
        <v>1</v>
      </c>
      <c r="I26" s="1">
        <v>1</v>
      </c>
      <c r="J26" s="1">
        <v>0.5</v>
      </c>
      <c r="K26" s="1">
        <v>1</v>
      </c>
      <c r="L26" s="1">
        <v>0</v>
      </c>
      <c r="M26" s="1">
        <v>1</v>
      </c>
      <c r="N26" s="1">
        <v>0</v>
      </c>
      <c r="O26" s="1">
        <v>0.42</v>
      </c>
      <c r="P26" s="1">
        <v>0.42</v>
      </c>
      <c r="Q26" s="1">
        <v>0.5</v>
      </c>
      <c r="R26" s="1">
        <v>0.5</v>
      </c>
      <c r="S26" s="1">
        <v>0</v>
      </c>
      <c r="T26" s="1">
        <v>0</v>
      </c>
      <c r="U26" s="1">
        <v>3</v>
      </c>
      <c r="V26" s="1">
        <v>1.5</v>
      </c>
      <c r="W26" s="1">
        <v>50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0.08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32.5</v>
      </c>
      <c r="AL26" s="1">
        <v>0.45</v>
      </c>
      <c r="AM26" s="1">
        <v>20.8</v>
      </c>
      <c r="AN26" s="1">
        <v>1.9</v>
      </c>
      <c r="AO26" s="1">
        <v>3.8</v>
      </c>
      <c r="AP26" s="1">
        <v>3</v>
      </c>
      <c r="AQ26" s="1">
        <v>15</v>
      </c>
      <c r="AR26" s="1">
        <v>1.5</v>
      </c>
      <c r="AS26" s="1">
        <v>4.5</v>
      </c>
      <c r="AT26" s="1">
        <v>0</v>
      </c>
      <c r="AU26" s="1">
        <v>1.5</v>
      </c>
      <c r="AV26" s="1">
        <v>1.5</v>
      </c>
      <c r="AW26" s="1">
        <v>100</v>
      </c>
      <c r="AX26" s="1">
        <v>1.5</v>
      </c>
      <c r="AY26" s="1">
        <v>0.5</v>
      </c>
      <c r="AZ26" s="1">
        <v>0</v>
      </c>
      <c r="BA26" s="1">
        <v>0</v>
      </c>
      <c r="BB26" s="1">
        <v>0.5</v>
      </c>
      <c r="BC26" s="1">
        <v>7.5</v>
      </c>
      <c r="BD26" s="1">
        <v>4</v>
      </c>
      <c r="BE26" s="1">
        <v>2.5</v>
      </c>
      <c r="BF26" s="1">
        <v>0.5</v>
      </c>
      <c r="BG26" s="1">
        <v>0.5</v>
      </c>
      <c r="BH26" s="1">
        <v>1.5</v>
      </c>
      <c r="BI26" s="1">
        <v>1.06</v>
      </c>
      <c r="BJ26" s="1">
        <v>7.5</v>
      </c>
      <c r="BK26" s="1">
        <v>5</v>
      </c>
      <c r="BL26" s="1">
        <v>67</v>
      </c>
      <c r="BM26" s="1">
        <v>4.5</v>
      </c>
      <c r="BN26" s="1">
        <v>3</v>
      </c>
      <c r="BO26" s="1">
        <v>67</v>
      </c>
      <c r="BP26" s="1">
        <v>3</v>
      </c>
      <c r="BQ26" s="1">
        <v>1.5</v>
      </c>
      <c r="BR26" s="1">
        <v>50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1</v>
      </c>
      <c r="BY26" s="1">
        <v>16</v>
      </c>
      <c r="BZ26" s="1">
        <v>4.5</v>
      </c>
      <c r="CA26" s="1">
        <v>0.5</v>
      </c>
      <c r="CB26" s="1">
        <v>0</v>
      </c>
      <c r="CC26" s="1">
        <v>0.5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5.1845131999999996</v>
      </c>
      <c r="CL26" s="1">
        <v>2</v>
      </c>
    </row>
    <row r="27" spans="1:90" x14ac:dyDescent="0.25">
      <c r="A27" s="1" t="s">
        <v>107</v>
      </c>
      <c r="B27" s="1">
        <v>6.5</v>
      </c>
      <c r="C27" s="1">
        <v>2</v>
      </c>
      <c r="D27" s="1">
        <v>15.5</v>
      </c>
      <c r="E27" s="1">
        <v>0.35</v>
      </c>
      <c r="F27" s="1">
        <v>0.67</v>
      </c>
      <c r="G27" s="1">
        <v>0.6</v>
      </c>
      <c r="H27" s="1">
        <v>2</v>
      </c>
      <c r="I27" s="1">
        <v>2</v>
      </c>
      <c r="J27" s="1">
        <v>1.5</v>
      </c>
      <c r="K27" s="1">
        <v>1.5</v>
      </c>
      <c r="L27" s="1">
        <v>0.5</v>
      </c>
      <c r="M27" s="1">
        <v>1</v>
      </c>
      <c r="N27" s="1">
        <v>0</v>
      </c>
      <c r="O27" s="1">
        <v>0.54</v>
      </c>
      <c r="P27" s="1">
        <v>0.54</v>
      </c>
      <c r="Q27" s="1">
        <v>1</v>
      </c>
      <c r="R27" s="1">
        <v>1</v>
      </c>
      <c r="S27" s="1">
        <v>0</v>
      </c>
      <c r="T27" s="1">
        <v>0</v>
      </c>
      <c r="U27" s="1">
        <v>2</v>
      </c>
      <c r="V27" s="1">
        <v>0.5</v>
      </c>
      <c r="W27" s="1">
        <v>25</v>
      </c>
      <c r="X27" s="1">
        <v>0</v>
      </c>
      <c r="Y27" s="1">
        <v>0</v>
      </c>
      <c r="AA27" s="1">
        <v>0</v>
      </c>
      <c r="AB27" s="1">
        <v>0</v>
      </c>
      <c r="AC27" s="1">
        <v>0.5</v>
      </c>
      <c r="AD27" s="1">
        <v>0</v>
      </c>
      <c r="AE27" s="1">
        <v>0.09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32.5</v>
      </c>
      <c r="AL27" s="1">
        <v>5.3</v>
      </c>
      <c r="AM27" s="1">
        <v>36.299999999999997</v>
      </c>
      <c r="AN27" s="1">
        <v>2.4</v>
      </c>
      <c r="AO27" s="1">
        <v>4.5999999999999996</v>
      </c>
      <c r="AP27" s="1">
        <v>3</v>
      </c>
      <c r="AQ27" s="1">
        <v>27</v>
      </c>
      <c r="AR27" s="1">
        <v>1.5</v>
      </c>
      <c r="AS27" s="1">
        <v>6.5</v>
      </c>
      <c r="AT27" s="1">
        <v>1</v>
      </c>
      <c r="AU27" s="1">
        <v>0</v>
      </c>
      <c r="AV27" s="1">
        <v>0</v>
      </c>
      <c r="AX27" s="1">
        <v>2</v>
      </c>
      <c r="AY27" s="1">
        <v>0.5</v>
      </c>
      <c r="AZ27" s="1">
        <v>0</v>
      </c>
      <c r="BA27" s="1">
        <v>0</v>
      </c>
      <c r="BB27" s="1">
        <v>0.5</v>
      </c>
      <c r="BC27" s="1">
        <v>13.5</v>
      </c>
      <c r="BD27" s="1">
        <v>9</v>
      </c>
      <c r="BE27" s="1">
        <v>5.5</v>
      </c>
      <c r="BF27" s="1">
        <v>1</v>
      </c>
      <c r="BG27" s="1">
        <v>2.5</v>
      </c>
      <c r="BH27" s="1">
        <v>2</v>
      </c>
      <c r="BI27" s="1">
        <v>1.66</v>
      </c>
      <c r="BJ27" s="1">
        <v>5.5</v>
      </c>
      <c r="BK27" s="1">
        <v>4</v>
      </c>
      <c r="BL27" s="1">
        <v>73</v>
      </c>
      <c r="BM27" s="1">
        <v>3</v>
      </c>
      <c r="BN27" s="1">
        <v>1.5</v>
      </c>
      <c r="BO27" s="1">
        <v>50</v>
      </c>
      <c r="BP27" s="1">
        <v>2</v>
      </c>
      <c r="BQ27" s="1">
        <v>0.5</v>
      </c>
      <c r="BR27" s="1">
        <v>25</v>
      </c>
      <c r="BS27" s="1">
        <v>0</v>
      </c>
      <c r="BT27" s="1">
        <v>0</v>
      </c>
      <c r="BU27" s="1">
        <v>0</v>
      </c>
      <c r="BV27" s="1">
        <v>2</v>
      </c>
      <c r="BW27" s="1">
        <v>0</v>
      </c>
      <c r="BX27" s="1">
        <v>0</v>
      </c>
      <c r="BY27" s="1">
        <v>9.5</v>
      </c>
      <c r="BZ27" s="1">
        <v>2.5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3.3860254000000007</v>
      </c>
      <c r="CL27" s="1">
        <v>2</v>
      </c>
    </row>
    <row r="28" spans="1:90" x14ac:dyDescent="0.25">
      <c r="A28" s="1" t="s">
        <v>99</v>
      </c>
      <c r="B28" s="1">
        <v>5.8</v>
      </c>
      <c r="C28" s="1">
        <v>3</v>
      </c>
      <c r="D28" s="1">
        <v>88.67</v>
      </c>
      <c r="E28" s="1">
        <v>0.09</v>
      </c>
      <c r="F28" s="1">
        <v>0</v>
      </c>
      <c r="G28" s="1">
        <v>0.2</v>
      </c>
      <c r="H28" s="1">
        <v>0</v>
      </c>
      <c r="I28" s="1">
        <v>2.33</v>
      </c>
      <c r="J28" s="1">
        <v>0</v>
      </c>
      <c r="K28" s="1">
        <v>1.33</v>
      </c>
      <c r="L28" s="1">
        <v>1</v>
      </c>
      <c r="M28" s="1">
        <v>0</v>
      </c>
      <c r="N28" s="1">
        <v>0</v>
      </c>
      <c r="O28" s="1">
        <v>0.06</v>
      </c>
      <c r="P28" s="1">
        <v>0.06</v>
      </c>
      <c r="Q28" s="1">
        <v>0</v>
      </c>
      <c r="R28" s="1">
        <v>0</v>
      </c>
      <c r="S28" s="1">
        <v>0</v>
      </c>
      <c r="T28" s="1">
        <v>0</v>
      </c>
      <c r="U28" s="1">
        <v>10.67</v>
      </c>
      <c r="V28" s="1">
        <v>9</v>
      </c>
      <c r="W28" s="1">
        <v>84</v>
      </c>
      <c r="X28" s="1">
        <v>2.67</v>
      </c>
      <c r="Y28" s="1">
        <v>0.33</v>
      </c>
      <c r="Z28" s="1">
        <v>12</v>
      </c>
      <c r="AA28" s="1">
        <v>0</v>
      </c>
      <c r="AB28" s="1">
        <v>0</v>
      </c>
      <c r="AC28" s="1">
        <v>1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27.67</v>
      </c>
      <c r="AL28" s="1">
        <v>15.43</v>
      </c>
      <c r="AM28" s="1">
        <v>12</v>
      </c>
      <c r="AN28" s="1">
        <v>0.5</v>
      </c>
      <c r="AO28" s="1">
        <v>3.6</v>
      </c>
      <c r="AP28" s="1">
        <v>11.33</v>
      </c>
      <c r="AQ28" s="1">
        <v>11.33</v>
      </c>
      <c r="AR28" s="1">
        <v>0</v>
      </c>
      <c r="AS28" s="1">
        <v>2</v>
      </c>
      <c r="AT28" s="1">
        <v>1.67</v>
      </c>
      <c r="AU28" s="1">
        <v>2.33</v>
      </c>
      <c r="AV28" s="1">
        <v>1.33</v>
      </c>
      <c r="AW28" s="1">
        <v>57</v>
      </c>
      <c r="AX28" s="1">
        <v>7</v>
      </c>
      <c r="AY28" s="1">
        <v>1</v>
      </c>
      <c r="AZ28" s="1">
        <v>0.33</v>
      </c>
      <c r="BA28" s="1">
        <v>1</v>
      </c>
      <c r="BB28" s="1">
        <v>2.33</v>
      </c>
      <c r="BC28" s="1">
        <v>13.67</v>
      </c>
      <c r="BD28" s="1">
        <v>9.67</v>
      </c>
      <c r="BE28" s="1">
        <v>5</v>
      </c>
      <c r="BF28" s="1">
        <v>1.33</v>
      </c>
      <c r="BG28" s="1">
        <v>2.33</v>
      </c>
      <c r="BH28" s="1">
        <v>2</v>
      </c>
      <c r="BI28" s="1">
        <v>1.64</v>
      </c>
      <c r="BJ28" s="1">
        <v>28.33</v>
      </c>
      <c r="BK28" s="1">
        <v>25.33</v>
      </c>
      <c r="BL28" s="1">
        <v>89</v>
      </c>
      <c r="BM28" s="1">
        <v>18.670000000000002</v>
      </c>
      <c r="BN28" s="1">
        <v>13.67</v>
      </c>
      <c r="BO28" s="1">
        <v>73</v>
      </c>
      <c r="BP28" s="1">
        <v>10.67</v>
      </c>
      <c r="BQ28" s="1">
        <v>9</v>
      </c>
      <c r="BR28" s="1">
        <v>84</v>
      </c>
      <c r="BS28" s="1">
        <v>0.33</v>
      </c>
      <c r="BT28" s="1">
        <v>0.33</v>
      </c>
      <c r="BU28" s="1">
        <v>3</v>
      </c>
      <c r="BV28" s="1">
        <v>0</v>
      </c>
      <c r="BW28" s="1">
        <v>1</v>
      </c>
      <c r="BX28" s="1">
        <v>2.33</v>
      </c>
      <c r="BY28" s="1">
        <v>55.33</v>
      </c>
      <c r="BZ28" s="1">
        <v>2.67</v>
      </c>
      <c r="CA28" s="1">
        <v>2.33</v>
      </c>
      <c r="CB28" s="1">
        <v>2.33</v>
      </c>
      <c r="CC28" s="1">
        <v>2</v>
      </c>
      <c r="CD28" s="1">
        <v>0</v>
      </c>
      <c r="CE28" s="1">
        <v>0</v>
      </c>
      <c r="CF28" s="1">
        <v>0</v>
      </c>
      <c r="CG28" s="1">
        <v>0.33</v>
      </c>
      <c r="CH28" s="1">
        <v>0</v>
      </c>
      <c r="CI28" s="1">
        <v>0</v>
      </c>
      <c r="CJ28" s="1">
        <v>0</v>
      </c>
      <c r="CK28" s="1">
        <f t="shared" si="0"/>
        <v>4.1998734999999998</v>
      </c>
      <c r="CL28" s="1">
        <v>2</v>
      </c>
    </row>
    <row r="29" spans="1:90" x14ac:dyDescent="0.25">
      <c r="A29" s="1" t="s">
        <v>102</v>
      </c>
      <c r="B29" s="1">
        <v>6.8</v>
      </c>
      <c r="C29" s="1">
        <v>2</v>
      </c>
      <c r="D29" s="1">
        <v>69.5</v>
      </c>
      <c r="E29" s="1">
        <v>0.11</v>
      </c>
      <c r="F29" s="1">
        <v>0</v>
      </c>
      <c r="G29" s="1">
        <v>0.2</v>
      </c>
      <c r="H29" s="1">
        <v>0</v>
      </c>
      <c r="I29" s="1">
        <v>1.5</v>
      </c>
      <c r="J29" s="1">
        <v>0.5</v>
      </c>
      <c r="K29" s="1">
        <v>1</v>
      </c>
      <c r="L29" s="1">
        <v>0.5</v>
      </c>
      <c r="M29" s="1">
        <v>0</v>
      </c>
      <c r="N29" s="1">
        <v>0</v>
      </c>
      <c r="O29" s="1">
        <v>0.1</v>
      </c>
      <c r="P29" s="1">
        <v>0.1</v>
      </c>
      <c r="Q29" s="1">
        <v>0</v>
      </c>
      <c r="R29" s="1">
        <v>0</v>
      </c>
      <c r="S29" s="1">
        <v>0</v>
      </c>
      <c r="T29" s="1">
        <v>0</v>
      </c>
      <c r="U29" s="1">
        <v>8</v>
      </c>
      <c r="V29" s="1">
        <v>3</v>
      </c>
      <c r="W29" s="1">
        <v>38</v>
      </c>
      <c r="X29" s="1">
        <v>0</v>
      </c>
      <c r="Y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0.08</v>
      </c>
      <c r="AF29" s="1">
        <v>0</v>
      </c>
      <c r="AG29" s="1">
        <v>0</v>
      </c>
      <c r="AH29" s="1">
        <v>0</v>
      </c>
      <c r="AI29" s="1">
        <v>0</v>
      </c>
      <c r="AJ29" s="1">
        <v>0.5</v>
      </c>
      <c r="AK29" s="1">
        <v>19.5</v>
      </c>
      <c r="AL29" s="1">
        <v>11.8</v>
      </c>
      <c r="AM29" s="1">
        <v>1.9</v>
      </c>
      <c r="AN29" s="1">
        <v>0.6</v>
      </c>
      <c r="AO29" s="1">
        <v>3.4</v>
      </c>
      <c r="AP29" s="1">
        <v>6</v>
      </c>
      <c r="AQ29" s="1">
        <v>6</v>
      </c>
      <c r="AR29" s="1">
        <v>0</v>
      </c>
      <c r="AS29" s="1">
        <v>2</v>
      </c>
      <c r="AT29" s="1">
        <v>0.5</v>
      </c>
      <c r="AU29" s="1">
        <v>0.5</v>
      </c>
      <c r="AV29" s="1">
        <v>0.5</v>
      </c>
      <c r="AW29" s="1">
        <v>100</v>
      </c>
      <c r="AX29" s="1">
        <v>3.5</v>
      </c>
      <c r="AY29" s="1">
        <v>0</v>
      </c>
      <c r="AZ29" s="1">
        <v>0</v>
      </c>
      <c r="BA29" s="1">
        <v>0</v>
      </c>
      <c r="BB29" s="1">
        <v>0</v>
      </c>
      <c r="BC29" s="1">
        <v>13</v>
      </c>
      <c r="BD29" s="1">
        <v>8</v>
      </c>
      <c r="BE29" s="1">
        <v>3</v>
      </c>
      <c r="BF29" s="1">
        <v>1</v>
      </c>
      <c r="BG29" s="1">
        <v>3.5</v>
      </c>
      <c r="BH29" s="1">
        <v>2</v>
      </c>
      <c r="BI29" s="1">
        <v>1.26</v>
      </c>
      <c r="BJ29" s="1">
        <v>12.5</v>
      </c>
      <c r="BK29" s="1">
        <v>7</v>
      </c>
      <c r="BL29" s="1">
        <v>56</v>
      </c>
      <c r="BM29" s="1">
        <v>11.5</v>
      </c>
      <c r="BN29" s="1">
        <v>6</v>
      </c>
      <c r="BO29" s="1">
        <v>52</v>
      </c>
      <c r="BP29" s="1">
        <v>8</v>
      </c>
      <c r="BQ29" s="1">
        <v>3</v>
      </c>
      <c r="BR29" s="1">
        <v>38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0</v>
      </c>
      <c r="BY29" s="1">
        <v>24.5</v>
      </c>
      <c r="BZ29" s="1">
        <v>3</v>
      </c>
      <c r="CA29" s="1">
        <v>1.5</v>
      </c>
      <c r="CB29" s="1">
        <v>1</v>
      </c>
      <c r="CC29" s="1">
        <v>0.5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5.0736647000000019</v>
      </c>
      <c r="CL29" s="1">
        <v>2</v>
      </c>
    </row>
    <row r="30" spans="1:90" x14ac:dyDescent="0.25">
      <c r="A30" s="1" t="s">
        <v>103</v>
      </c>
      <c r="B30" s="1">
        <v>5.7</v>
      </c>
      <c r="C30" s="1">
        <v>3</v>
      </c>
      <c r="D30" s="1">
        <v>84.67</v>
      </c>
      <c r="E30" s="1">
        <v>0.23</v>
      </c>
      <c r="F30" s="1">
        <v>0.5</v>
      </c>
      <c r="G30" s="1">
        <v>0.3</v>
      </c>
      <c r="H30" s="1">
        <v>1</v>
      </c>
      <c r="I30" s="1">
        <v>3.67</v>
      </c>
      <c r="J30" s="1">
        <v>0.67</v>
      </c>
      <c r="K30" s="1">
        <v>2.33</v>
      </c>
      <c r="L30" s="1">
        <v>1.33</v>
      </c>
      <c r="M30" s="1">
        <v>0</v>
      </c>
      <c r="N30" s="1">
        <v>0.33</v>
      </c>
      <c r="O30" s="1">
        <v>0.18</v>
      </c>
      <c r="P30" s="1">
        <v>0.18</v>
      </c>
      <c r="Q30" s="1">
        <v>0</v>
      </c>
      <c r="R30" s="1">
        <v>0</v>
      </c>
      <c r="S30" s="1">
        <v>0</v>
      </c>
      <c r="T30" s="1">
        <v>0</v>
      </c>
      <c r="U30" s="1">
        <v>8.33</v>
      </c>
      <c r="V30" s="1">
        <v>6.33</v>
      </c>
      <c r="W30" s="1">
        <v>76</v>
      </c>
      <c r="X30" s="1">
        <v>1.67</v>
      </c>
      <c r="Y30" s="1">
        <v>0</v>
      </c>
      <c r="Z30" s="1">
        <v>0</v>
      </c>
      <c r="AA30" s="1">
        <v>0</v>
      </c>
      <c r="AB30" s="1">
        <v>0</v>
      </c>
      <c r="AC30" s="1">
        <v>0.67</v>
      </c>
      <c r="AD30" s="1">
        <v>0</v>
      </c>
      <c r="AE30" s="1">
        <v>0.13</v>
      </c>
      <c r="AF30" s="1">
        <v>0.33</v>
      </c>
      <c r="AG30" s="1">
        <v>0</v>
      </c>
      <c r="AH30" s="1">
        <v>0</v>
      </c>
      <c r="AI30" s="1">
        <v>0</v>
      </c>
      <c r="AJ30" s="1">
        <v>0.67</v>
      </c>
      <c r="AK30" s="1">
        <v>47.33</v>
      </c>
      <c r="AL30" s="1">
        <v>12.4</v>
      </c>
      <c r="AM30" s="1">
        <v>6.8</v>
      </c>
      <c r="AN30" s="1">
        <v>1.1000000000000001</v>
      </c>
      <c r="AO30" s="1">
        <v>3.9</v>
      </c>
      <c r="AP30" s="1">
        <v>5.67</v>
      </c>
      <c r="AQ30" s="1">
        <v>8.67</v>
      </c>
      <c r="AR30" s="1">
        <v>0</v>
      </c>
      <c r="AS30" s="1">
        <v>3</v>
      </c>
      <c r="AT30" s="1">
        <v>0.67</v>
      </c>
      <c r="AU30" s="1">
        <v>1</v>
      </c>
      <c r="AV30" s="1">
        <v>0.33</v>
      </c>
      <c r="AW30" s="1">
        <v>33</v>
      </c>
      <c r="AX30" s="1">
        <v>2.67</v>
      </c>
      <c r="AY30" s="1">
        <v>0.33</v>
      </c>
      <c r="AZ30" s="1">
        <v>0.33</v>
      </c>
      <c r="BA30" s="1">
        <v>0</v>
      </c>
      <c r="BB30" s="1">
        <v>0.67</v>
      </c>
      <c r="BC30" s="1">
        <v>13</v>
      </c>
      <c r="BD30" s="1">
        <v>7</v>
      </c>
      <c r="BE30" s="1">
        <v>3</v>
      </c>
      <c r="BF30" s="1">
        <v>1</v>
      </c>
      <c r="BG30" s="1">
        <v>3</v>
      </c>
      <c r="BH30" s="1">
        <v>1.33</v>
      </c>
      <c r="BI30" s="1">
        <v>1.06</v>
      </c>
      <c r="BJ30" s="1">
        <v>18.329999999999998</v>
      </c>
      <c r="BK30" s="1">
        <v>15</v>
      </c>
      <c r="BL30" s="1">
        <v>82</v>
      </c>
      <c r="BM30" s="1">
        <v>14</v>
      </c>
      <c r="BN30" s="1">
        <v>9.33</v>
      </c>
      <c r="BO30" s="1">
        <v>67</v>
      </c>
      <c r="BP30" s="1">
        <v>8.33</v>
      </c>
      <c r="BQ30" s="1">
        <v>6.33</v>
      </c>
      <c r="BR30" s="1">
        <v>76</v>
      </c>
      <c r="BS30" s="1">
        <v>1</v>
      </c>
      <c r="BT30" s="1">
        <v>0.67</v>
      </c>
      <c r="BU30" s="1">
        <v>3</v>
      </c>
      <c r="BV30" s="1">
        <v>0</v>
      </c>
      <c r="BW30" s="1">
        <v>1</v>
      </c>
      <c r="BX30" s="1">
        <v>1.67</v>
      </c>
      <c r="BY30" s="1">
        <v>33.67</v>
      </c>
      <c r="BZ30" s="1">
        <v>4.33</v>
      </c>
      <c r="CA30" s="1">
        <v>1</v>
      </c>
      <c r="CB30" s="1">
        <v>3</v>
      </c>
      <c r="CC30" s="1">
        <v>0.33</v>
      </c>
      <c r="CD30" s="1">
        <v>0.33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4.9062485000000011</v>
      </c>
      <c r="CL30" s="1">
        <v>2</v>
      </c>
    </row>
    <row r="31" spans="1:90" x14ac:dyDescent="0.25">
      <c r="A31" s="1" t="s">
        <v>87</v>
      </c>
      <c r="B31" s="1">
        <v>8.6999999999999993</v>
      </c>
      <c r="C31" s="1">
        <v>1</v>
      </c>
      <c r="D31" s="1">
        <v>43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6</v>
      </c>
      <c r="V31" s="1">
        <v>6</v>
      </c>
      <c r="W31" s="1">
        <v>100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2.6</v>
      </c>
      <c r="AM31" s="1">
        <v>4.5999999999999996</v>
      </c>
      <c r="AN31" s="1">
        <v>0</v>
      </c>
      <c r="AO31" s="1">
        <v>1.4</v>
      </c>
      <c r="AP31" s="1">
        <v>5</v>
      </c>
      <c r="AQ31" s="1">
        <v>5</v>
      </c>
      <c r="AR31" s="1">
        <v>0</v>
      </c>
      <c r="AS31" s="1">
        <v>1</v>
      </c>
      <c r="AT31" s="1">
        <v>1</v>
      </c>
      <c r="AU31" s="1">
        <v>1</v>
      </c>
      <c r="AV31" s="1">
        <v>1</v>
      </c>
      <c r="AW31" s="1">
        <v>100</v>
      </c>
      <c r="AX31" s="1">
        <v>3</v>
      </c>
      <c r="AY31" s="1">
        <v>0</v>
      </c>
      <c r="AZ31" s="1">
        <v>0</v>
      </c>
      <c r="BA31" s="1">
        <v>0</v>
      </c>
      <c r="BB31" s="1">
        <v>0</v>
      </c>
      <c r="BC31" s="1">
        <v>6</v>
      </c>
      <c r="BD31" s="1">
        <v>6</v>
      </c>
      <c r="BE31" s="1">
        <v>3</v>
      </c>
      <c r="BF31" s="1">
        <v>0</v>
      </c>
      <c r="BG31" s="1">
        <v>1</v>
      </c>
      <c r="BH31" s="1">
        <v>0</v>
      </c>
      <c r="BI31" s="1">
        <v>0.59</v>
      </c>
      <c r="BJ31" s="1">
        <v>17</v>
      </c>
      <c r="BK31" s="1">
        <v>16</v>
      </c>
      <c r="BL31" s="1">
        <v>94</v>
      </c>
      <c r="BM31" s="1">
        <v>13</v>
      </c>
      <c r="BN31" s="1">
        <v>11</v>
      </c>
      <c r="BO31" s="1">
        <v>85</v>
      </c>
      <c r="BP31" s="1">
        <v>6</v>
      </c>
      <c r="BQ31" s="1">
        <v>6</v>
      </c>
      <c r="BR31" s="1">
        <v>100</v>
      </c>
      <c r="BS31" s="1">
        <v>0</v>
      </c>
      <c r="BT31" s="1">
        <v>0</v>
      </c>
      <c r="BU31" s="1">
        <v>1</v>
      </c>
      <c r="BV31" s="1">
        <v>0</v>
      </c>
      <c r="BW31" s="1">
        <v>1</v>
      </c>
      <c r="BX31" s="1">
        <v>2</v>
      </c>
      <c r="BY31" s="1">
        <v>27</v>
      </c>
      <c r="BZ31" s="1">
        <v>0</v>
      </c>
      <c r="CA31" s="1">
        <v>1</v>
      </c>
      <c r="CB31" s="1">
        <v>2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5.5106759000000007</v>
      </c>
      <c r="CL31" s="1">
        <v>1</v>
      </c>
    </row>
    <row r="32" spans="1:90" x14ac:dyDescent="0.25">
      <c r="A32" s="1" t="s">
        <v>89</v>
      </c>
      <c r="B32" s="1">
        <v>6.2</v>
      </c>
      <c r="C32" s="1">
        <v>3</v>
      </c>
      <c r="D32" s="1">
        <v>84.33</v>
      </c>
      <c r="E32" s="1">
        <v>0.2</v>
      </c>
      <c r="F32" s="1">
        <v>0.33</v>
      </c>
      <c r="G32" s="1">
        <v>0.3</v>
      </c>
      <c r="H32" s="1">
        <v>1</v>
      </c>
      <c r="I32" s="1">
        <v>1.67</v>
      </c>
      <c r="J32" s="1">
        <v>0.67</v>
      </c>
      <c r="K32" s="1">
        <v>1</v>
      </c>
      <c r="L32" s="1">
        <v>0.67</v>
      </c>
      <c r="M32" s="1">
        <v>0.33</v>
      </c>
      <c r="N32" s="1">
        <v>0.33</v>
      </c>
      <c r="O32" s="1">
        <v>0.22</v>
      </c>
      <c r="P32" s="1">
        <v>0.22</v>
      </c>
      <c r="Q32" s="1">
        <v>0.33</v>
      </c>
      <c r="R32" s="1">
        <v>0.33</v>
      </c>
      <c r="S32" s="1">
        <v>0</v>
      </c>
      <c r="T32" s="1">
        <v>0.33</v>
      </c>
      <c r="U32" s="1">
        <v>9.33</v>
      </c>
      <c r="V32" s="1">
        <v>5</v>
      </c>
      <c r="W32" s="1">
        <v>54</v>
      </c>
      <c r="X32" s="1">
        <v>1.33</v>
      </c>
      <c r="Y32" s="1">
        <v>0</v>
      </c>
      <c r="Z32" s="1">
        <v>0</v>
      </c>
      <c r="AA32" s="1">
        <v>1.67</v>
      </c>
      <c r="AB32" s="1">
        <v>0</v>
      </c>
      <c r="AC32" s="1">
        <v>0</v>
      </c>
      <c r="AD32" s="1">
        <v>0</v>
      </c>
      <c r="AE32" s="1">
        <v>0.05</v>
      </c>
      <c r="AF32" s="1">
        <v>0</v>
      </c>
      <c r="AG32" s="1">
        <v>0</v>
      </c>
      <c r="AH32" s="1">
        <v>0.67</v>
      </c>
      <c r="AI32" s="1">
        <v>0</v>
      </c>
      <c r="AJ32" s="1">
        <v>0</v>
      </c>
      <c r="AK32" s="1">
        <v>22</v>
      </c>
      <c r="AL32" s="1">
        <v>3.13</v>
      </c>
      <c r="AM32" s="1">
        <v>12.33</v>
      </c>
      <c r="AN32" s="1">
        <v>1</v>
      </c>
      <c r="AO32" s="1">
        <v>3.2</v>
      </c>
      <c r="AP32" s="1">
        <v>0.33</v>
      </c>
      <c r="AQ32" s="1">
        <v>8.33</v>
      </c>
      <c r="AR32" s="1">
        <v>0</v>
      </c>
      <c r="AS32" s="1">
        <v>2.67</v>
      </c>
      <c r="AT32" s="1">
        <v>1.33</v>
      </c>
      <c r="AU32" s="1">
        <v>1.67</v>
      </c>
      <c r="AV32" s="1">
        <v>1</v>
      </c>
      <c r="AW32" s="1">
        <v>60</v>
      </c>
      <c r="AX32" s="1">
        <v>2</v>
      </c>
      <c r="AY32" s="1">
        <v>0</v>
      </c>
      <c r="AZ32" s="1">
        <v>0</v>
      </c>
      <c r="BA32" s="1">
        <v>0.33</v>
      </c>
      <c r="BB32" s="1">
        <v>0.33</v>
      </c>
      <c r="BC32" s="1">
        <v>13.67</v>
      </c>
      <c r="BD32" s="1">
        <v>8.33</v>
      </c>
      <c r="BE32" s="1">
        <v>6</v>
      </c>
      <c r="BF32" s="1">
        <v>1</v>
      </c>
      <c r="BG32" s="1">
        <v>2.33</v>
      </c>
      <c r="BH32" s="1">
        <v>2.33</v>
      </c>
      <c r="BI32" s="1">
        <v>1.82</v>
      </c>
      <c r="BJ32" s="1">
        <v>19.670000000000002</v>
      </c>
      <c r="BK32" s="1">
        <v>12.67</v>
      </c>
      <c r="BL32" s="1">
        <v>64</v>
      </c>
      <c r="BM32" s="1">
        <v>16.670000000000002</v>
      </c>
      <c r="BN32" s="1">
        <v>8.67</v>
      </c>
      <c r="BO32" s="1">
        <v>52</v>
      </c>
      <c r="BP32" s="1">
        <v>9.33</v>
      </c>
      <c r="BQ32" s="1">
        <v>5</v>
      </c>
      <c r="BR32" s="1">
        <v>54</v>
      </c>
      <c r="BS32" s="1">
        <v>0</v>
      </c>
      <c r="BT32" s="1">
        <v>0</v>
      </c>
      <c r="BU32" s="1">
        <v>3</v>
      </c>
      <c r="BV32" s="1">
        <v>0</v>
      </c>
      <c r="BW32" s="1">
        <v>1</v>
      </c>
      <c r="BX32" s="1">
        <v>1.67</v>
      </c>
      <c r="BY32" s="1">
        <v>35.33</v>
      </c>
      <c r="BZ32" s="1">
        <v>3</v>
      </c>
      <c r="CA32" s="1">
        <v>1</v>
      </c>
      <c r="CB32" s="1">
        <v>1.33</v>
      </c>
      <c r="CC32" s="1">
        <v>0</v>
      </c>
      <c r="CD32" s="1">
        <v>0</v>
      </c>
      <c r="CE32" s="1">
        <v>1</v>
      </c>
      <c r="CF32" s="1">
        <v>0</v>
      </c>
      <c r="CG32" s="1">
        <v>0.33</v>
      </c>
      <c r="CH32" s="1">
        <v>0</v>
      </c>
      <c r="CI32" s="1">
        <v>0</v>
      </c>
      <c r="CJ32" s="1">
        <v>0</v>
      </c>
      <c r="CK32" s="1">
        <f t="shared" si="0"/>
        <v>5.2402012999999981</v>
      </c>
      <c r="CL32" s="1">
        <v>1</v>
      </c>
    </row>
    <row r="33" spans="1:90" x14ac:dyDescent="0.25">
      <c r="A33" s="1" t="s">
        <v>93</v>
      </c>
      <c r="B33" s="1">
        <v>8.4</v>
      </c>
      <c r="C33" s="1">
        <v>1</v>
      </c>
      <c r="D33" s="1">
        <v>37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4</v>
      </c>
      <c r="V33" s="1">
        <v>4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2.4</v>
      </c>
      <c r="AM33" s="1">
        <v>0.2</v>
      </c>
      <c r="AN33" s="1">
        <v>0</v>
      </c>
      <c r="AO33" s="1">
        <v>1.7</v>
      </c>
      <c r="AP33" s="1">
        <v>3</v>
      </c>
      <c r="AQ33" s="1">
        <v>3</v>
      </c>
      <c r="AR33" s="1">
        <v>0</v>
      </c>
      <c r="AS33" s="1">
        <v>1</v>
      </c>
      <c r="AT33" s="1">
        <v>0</v>
      </c>
      <c r="AU33" s="1">
        <v>0</v>
      </c>
      <c r="AV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15</v>
      </c>
      <c r="BD33" s="1">
        <v>10</v>
      </c>
      <c r="BE33" s="1">
        <v>6</v>
      </c>
      <c r="BF33" s="1">
        <v>0</v>
      </c>
      <c r="BG33" s="1">
        <v>2</v>
      </c>
      <c r="BH33" s="1">
        <v>2</v>
      </c>
      <c r="BI33" s="1">
        <v>1.68</v>
      </c>
      <c r="BJ33" s="1">
        <v>8</v>
      </c>
      <c r="BK33" s="1">
        <v>7</v>
      </c>
      <c r="BL33" s="1">
        <v>88</v>
      </c>
      <c r="BM33" s="1">
        <v>6</v>
      </c>
      <c r="BN33" s="1">
        <v>6</v>
      </c>
      <c r="BO33" s="1">
        <v>100</v>
      </c>
      <c r="BP33" s="1">
        <v>4</v>
      </c>
      <c r="BQ33" s="1">
        <v>4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9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4.5406968000000001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3</v>
      </c>
      <c r="D34" s="1">
        <v>19</v>
      </c>
      <c r="E34" s="1">
        <v>0.08</v>
      </c>
      <c r="F34" s="1">
        <v>0</v>
      </c>
      <c r="G34" s="1">
        <v>0.1</v>
      </c>
      <c r="H34" s="1">
        <v>0</v>
      </c>
      <c r="I34" s="1">
        <v>1</v>
      </c>
      <c r="J34" s="1">
        <v>0.33</v>
      </c>
      <c r="K34" s="1">
        <v>0.33</v>
      </c>
      <c r="L34" s="1">
        <v>0.67</v>
      </c>
      <c r="M34" s="1">
        <v>0</v>
      </c>
      <c r="N34" s="1">
        <v>0.33</v>
      </c>
      <c r="O34" s="1">
        <v>7.0000000000000007E-2</v>
      </c>
      <c r="P34" s="1">
        <v>7.0000000000000007E-2</v>
      </c>
      <c r="Q34" s="1">
        <v>0</v>
      </c>
      <c r="R34" s="1">
        <v>0</v>
      </c>
      <c r="S34" s="1">
        <v>0</v>
      </c>
      <c r="T34" s="1">
        <v>0</v>
      </c>
      <c r="U34" s="1">
        <v>1.67</v>
      </c>
      <c r="V34" s="1">
        <v>0.67</v>
      </c>
      <c r="W34" s="1">
        <v>40</v>
      </c>
      <c r="X34" s="1">
        <v>0.33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0.03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15.67</v>
      </c>
      <c r="AL34" s="1">
        <v>0.2</v>
      </c>
      <c r="AM34" s="1">
        <v>0.4</v>
      </c>
      <c r="AN34" s="1">
        <v>0.4</v>
      </c>
      <c r="AO34" s="1">
        <v>1.9</v>
      </c>
      <c r="AP34" s="1">
        <v>2.67</v>
      </c>
      <c r="AQ34" s="1">
        <v>2.67</v>
      </c>
      <c r="AR34" s="1">
        <v>0</v>
      </c>
      <c r="AS34" s="1">
        <v>1</v>
      </c>
      <c r="AT34" s="1">
        <v>0.33</v>
      </c>
      <c r="AU34" s="1">
        <v>0</v>
      </c>
      <c r="AV34" s="1">
        <v>0</v>
      </c>
      <c r="AX34" s="1">
        <v>0.33</v>
      </c>
      <c r="AY34" s="1">
        <v>0.33</v>
      </c>
      <c r="AZ34" s="1">
        <v>0</v>
      </c>
      <c r="BA34" s="1">
        <v>0</v>
      </c>
      <c r="BB34" s="1">
        <v>0.33</v>
      </c>
      <c r="BC34" s="1">
        <v>13</v>
      </c>
      <c r="BD34" s="1">
        <v>7</v>
      </c>
      <c r="BE34" s="1">
        <v>3</v>
      </c>
      <c r="BF34" s="1">
        <v>1</v>
      </c>
      <c r="BG34" s="1">
        <v>3</v>
      </c>
      <c r="BH34" s="1">
        <v>1.33</v>
      </c>
      <c r="BI34" s="1">
        <v>1.06</v>
      </c>
      <c r="BJ34" s="1">
        <v>3.67</v>
      </c>
      <c r="BK34" s="1">
        <v>2</v>
      </c>
      <c r="BL34" s="1">
        <v>54</v>
      </c>
      <c r="BM34" s="1">
        <v>3</v>
      </c>
      <c r="BN34" s="1">
        <v>1</v>
      </c>
      <c r="BO34" s="1">
        <v>33</v>
      </c>
      <c r="BP34" s="1">
        <v>1.67</v>
      </c>
      <c r="BQ34" s="1">
        <v>0.67</v>
      </c>
      <c r="BR34" s="1">
        <v>40</v>
      </c>
      <c r="BS34" s="1">
        <v>0</v>
      </c>
      <c r="BT34" s="1">
        <v>0</v>
      </c>
      <c r="BU34" s="1">
        <v>0</v>
      </c>
      <c r="BV34" s="1">
        <v>3</v>
      </c>
      <c r="BW34" s="1">
        <v>0</v>
      </c>
      <c r="BX34" s="1">
        <v>0.33</v>
      </c>
      <c r="BY34" s="1">
        <v>7.33</v>
      </c>
      <c r="BZ34" s="1">
        <v>1</v>
      </c>
      <c r="CA34" s="1">
        <v>0.33</v>
      </c>
      <c r="CB34" s="1">
        <v>0.33</v>
      </c>
      <c r="CC34" s="1">
        <v>0.33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4.9191071000000006</v>
      </c>
      <c r="CL34" s="1">
        <v>1</v>
      </c>
    </row>
    <row r="35" spans="1:90" x14ac:dyDescent="0.25">
      <c r="A35" s="1" t="s">
        <v>96</v>
      </c>
      <c r="B35" s="1">
        <v>6.1</v>
      </c>
      <c r="C35" s="1">
        <v>3</v>
      </c>
      <c r="D35" s="1">
        <v>79.67</v>
      </c>
      <c r="E35" s="1">
        <v>0.21</v>
      </c>
      <c r="F35" s="1">
        <v>0.2</v>
      </c>
      <c r="G35" s="1">
        <v>0.4</v>
      </c>
      <c r="H35" s="1">
        <v>1</v>
      </c>
      <c r="I35" s="1">
        <v>2</v>
      </c>
      <c r="J35" s="1">
        <v>0</v>
      </c>
      <c r="K35" s="1">
        <v>1.67</v>
      </c>
      <c r="L35" s="1">
        <v>0.33</v>
      </c>
      <c r="M35" s="1">
        <v>0.33</v>
      </c>
      <c r="N35" s="1">
        <v>1.33</v>
      </c>
      <c r="O35" s="1">
        <v>0.14000000000000001</v>
      </c>
      <c r="P35" s="1">
        <v>0.14000000000000001</v>
      </c>
      <c r="Q35" s="1">
        <v>0</v>
      </c>
      <c r="R35" s="1">
        <v>0</v>
      </c>
      <c r="S35" s="1">
        <v>0</v>
      </c>
      <c r="T35" s="1">
        <v>0</v>
      </c>
      <c r="U35" s="1">
        <v>10</v>
      </c>
      <c r="V35" s="1">
        <v>6.33</v>
      </c>
      <c r="W35" s="1">
        <v>63</v>
      </c>
      <c r="X35" s="1">
        <v>0</v>
      </c>
      <c r="Y35" s="1">
        <v>0</v>
      </c>
      <c r="AA35" s="1">
        <v>0</v>
      </c>
      <c r="AB35" s="1">
        <v>0</v>
      </c>
      <c r="AC35" s="1">
        <v>1.33</v>
      </c>
      <c r="AD35" s="1">
        <v>0.33</v>
      </c>
      <c r="AE35" s="1">
        <v>0.21</v>
      </c>
      <c r="AF35" s="1">
        <v>0.33</v>
      </c>
      <c r="AG35" s="1">
        <v>0</v>
      </c>
      <c r="AH35" s="1">
        <v>0</v>
      </c>
      <c r="AI35" s="1">
        <v>0</v>
      </c>
      <c r="AJ35" s="1">
        <v>0.33</v>
      </c>
      <c r="AK35" s="1">
        <v>20</v>
      </c>
      <c r="AL35" s="1">
        <v>16.43</v>
      </c>
      <c r="AM35" s="1">
        <v>13.4</v>
      </c>
      <c r="AN35" s="1">
        <v>1.2</v>
      </c>
      <c r="AO35" s="1">
        <v>4.0999999999999996</v>
      </c>
      <c r="AP35" s="1">
        <v>6.67</v>
      </c>
      <c r="AQ35" s="1">
        <v>9.67</v>
      </c>
      <c r="AR35" s="1">
        <v>0</v>
      </c>
      <c r="AS35" s="1">
        <v>3</v>
      </c>
      <c r="AT35" s="1">
        <v>1</v>
      </c>
      <c r="AU35" s="1">
        <v>0</v>
      </c>
      <c r="AV35" s="1">
        <v>0</v>
      </c>
      <c r="AX35" s="1">
        <v>1</v>
      </c>
      <c r="AY35" s="1">
        <v>2.33</v>
      </c>
      <c r="AZ35" s="1">
        <v>0.67</v>
      </c>
      <c r="BA35" s="1">
        <v>0.33</v>
      </c>
      <c r="BB35" s="1">
        <v>3.33</v>
      </c>
      <c r="BC35" s="1">
        <v>13.67</v>
      </c>
      <c r="BD35" s="1">
        <v>9.67</v>
      </c>
      <c r="BE35" s="1">
        <v>5</v>
      </c>
      <c r="BF35" s="1">
        <v>1.33</v>
      </c>
      <c r="BG35" s="1">
        <v>2.33</v>
      </c>
      <c r="BH35" s="1">
        <v>2</v>
      </c>
      <c r="BI35" s="1">
        <v>1.64</v>
      </c>
      <c r="BJ35" s="1">
        <v>21</v>
      </c>
      <c r="BK35" s="1">
        <v>13.33</v>
      </c>
      <c r="BL35" s="1">
        <v>63</v>
      </c>
      <c r="BM35" s="1">
        <v>16.670000000000002</v>
      </c>
      <c r="BN35" s="1">
        <v>10</v>
      </c>
      <c r="BO35" s="1">
        <v>60</v>
      </c>
      <c r="BP35" s="1">
        <v>10</v>
      </c>
      <c r="BQ35" s="1">
        <v>6.33</v>
      </c>
      <c r="BR35" s="1">
        <v>63</v>
      </c>
      <c r="BS35" s="1">
        <v>0</v>
      </c>
      <c r="BT35" s="1">
        <v>0</v>
      </c>
      <c r="BU35" s="1">
        <v>3</v>
      </c>
      <c r="BV35" s="1">
        <v>0</v>
      </c>
      <c r="BW35" s="1">
        <v>2</v>
      </c>
      <c r="BX35" s="1">
        <v>0</v>
      </c>
      <c r="BY35" s="1">
        <v>31</v>
      </c>
      <c r="BZ35" s="1">
        <v>4.67</v>
      </c>
      <c r="CA35" s="1">
        <v>2.67</v>
      </c>
      <c r="CB35" s="1">
        <v>0.67</v>
      </c>
      <c r="CC35" s="1">
        <v>0.33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4.4716491999999972</v>
      </c>
      <c r="CL35" s="1">
        <v>1</v>
      </c>
    </row>
    <row r="36" spans="1:90" x14ac:dyDescent="0.25">
      <c r="A36" s="1" t="s">
        <v>97</v>
      </c>
      <c r="B36" s="1">
        <v>5.2</v>
      </c>
      <c r="C36" s="1">
        <v>3</v>
      </c>
      <c r="D36" s="1">
        <v>70.67</v>
      </c>
      <c r="E36" s="1">
        <v>0.04</v>
      </c>
      <c r="F36" s="1">
        <v>0</v>
      </c>
      <c r="G36" s="1">
        <v>0.1</v>
      </c>
      <c r="H36" s="1">
        <v>0</v>
      </c>
      <c r="I36" s="1">
        <v>1</v>
      </c>
      <c r="J36" s="1">
        <v>0</v>
      </c>
      <c r="K36" s="1">
        <v>1</v>
      </c>
      <c r="L36" s="1">
        <v>0</v>
      </c>
      <c r="M36" s="1">
        <v>0</v>
      </c>
      <c r="N36" s="1">
        <v>0.33</v>
      </c>
      <c r="O36" s="1">
        <v>0.01</v>
      </c>
      <c r="P36" s="1">
        <v>0.01</v>
      </c>
      <c r="Q36" s="1">
        <v>0</v>
      </c>
      <c r="R36" s="1">
        <v>0</v>
      </c>
      <c r="S36" s="1">
        <v>0</v>
      </c>
      <c r="T36" s="1">
        <v>0</v>
      </c>
      <c r="U36" s="1">
        <v>9</v>
      </c>
      <c r="V36" s="1">
        <v>5.33</v>
      </c>
      <c r="W36" s="1">
        <v>59</v>
      </c>
      <c r="X36" s="1">
        <v>0</v>
      </c>
      <c r="Y36" s="1">
        <v>0</v>
      </c>
      <c r="AA36" s="1">
        <v>0</v>
      </c>
      <c r="AB36" s="1">
        <v>0</v>
      </c>
      <c r="AC36" s="1">
        <v>0.67</v>
      </c>
      <c r="AD36" s="1">
        <v>0</v>
      </c>
      <c r="AE36" s="1">
        <v>0.04</v>
      </c>
      <c r="AF36" s="1">
        <v>0</v>
      </c>
      <c r="AG36" s="1">
        <v>0</v>
      </c>
      <c r="AH36" s="1">
        <v>0.67</v>
      </c>
      <c r="AI36" s="1">
        <v>0</v>
      </c>
      <c r="AJ36" s="1">
        <v>0.33</v>
      </c>
      <c r="AK36" s="1">
        <v>8</v>
      </c>
      <c r="AL36" s="1">
        <v>8.9700000000000006</v>
      </c>
      <c r="AM36" s="1">
        <v>1.2</v>
      </c>
      <c r="AN36" s="1">
        <v>0.2</v>
      </c>
      <c r="AO36" s="1">
        <v>1.6</v>
      </c>
      <c r="AP36" s="1">
        <v>-2.67</v>
      </c>
      <c r="AQ36" s="1">
        <v>-2.67</v>
      </c>
      <c r="AR36" s="1">
        <v>0</v>
      </c>
      <c r="AS36" s="1">
        <v>1</v>
      </c>
      <c r="AT36" s="1">
        <v>1.33</v>
      </c>
      <c r="AU36" s="1">
        <v>1</v>
      </c>
      <c r="AV36" s="1">
        <v>0.33</v>
      </c>
      <c r="AW36" s="1">
        <v>33</v>
      </c>
      <c r="AX36" s="1">
        <v>3</v>
      </c>
      <c r="AY36" s="1">
        <v>0</v>
      </c>
      <c r="AZ36" s="1">
        <v>0</v>
      </c>
      <c r="BA36" s="1">
        <v>0</v>
      </c>
      <c r="BB36" s="1">
        <v>0</v>
      </c>
      <c r="BC36" s="1">
        <v>13</v>
      </c>
      <c r="BD36" s="1">
        <v>7.67</v>
      </c>
      <c r="BE36" s="1">
        <v>3.67</v>
      </c>
      <c r="BF36" s="1">
        <v>0.67</v>
      </c>
      <c r="BG36" s="1">
        <v>2.67</v>
      </c>
      <c r="BH36" s="1">
        <v>2</v>
      </c>
      <c r="BI36" s="1">
        <v>1.35</v>
      </c>
      <c r="BJ36" s="1">
        <v>16.329999999999998</v>
      </c>
      <c r="BK36" s="1">
        <v>10.67</v>
      </c>
      <c r="BL36" s="1">
        <v>65</v>
      </c>
      <c r="BM36" s="1">
        <v>11</v>
      </c>
      <c r="BN36" s="1">
        <v>6.33</v>
      </c>
      <c r="BO36" s="1">
        <v>58</v>
      </c>
      <c r="BP36" s="1">
        <v>9</v>
      </c>
      <c r="BQ36" s="1">
        <v>5.33</v>
      </c>
      <c r="BR36" s="1">
        <v>59</v>
      </c>
      <c r="BS36" s="1">
        <v>0.33</v>
      </c>
      <c r="BT36" s="1">
        <v>0</v>
      </c>
      <c r="BU36" s="1">
        <v>3</v>
      </c>
      <c r="BV36" s="1">
        <v>0</v>
      </c>
      <c r="BW36" s="1">
        <v>3</v>
      </c>
      <c r="BX36" s="1">
        <v>0.33</v>
      </c>
      <c r="BY36" s="1">
        <v>29.33</v>
      </c>
      <c r="BZ36" s="1">
        <v>3</v>
      </c>
      <c r="CA36" s="1">
        <v>2.67</v>
      </c>
      <c r="CB36" s="1">
        <v>1</v>
      </c>
      <c r="CC36" s="1">
        <v>0.67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2.1679818999999982</v>
      </c>
      <c r="CL36" s="1">
        <v>1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0B38-D3B9-44CF-BCBE-B26CF3864B3B}">
  <dimension ref="A1:CL40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V48" sqref="CV48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106</v>
      </c>
      <c r="B2" s="1">
        <v>5.4</v>
      </c>
      <c r="C2" s="1">
        <v>3</v>
      </c>
      <c r="D2" s="1">
        <v>53.33</v>
      </c>
      <c r="E2" s="1">
        <v>0.22</v>
      </c>
      <c r="F2" s="1">
        <v>0.33</v>
      </c>
      <c r="G2" s="1">
        <v>0.4</v>
      </c>
      <c r="H2" s="1">
        <v>1</v>
      </c>
      <c r="I2" s="1">
        <v>1</v>
      </c>
      <c r="J2" s="1">
        <v>0.33</v>
      </c>
      <c r="K2" s="1">
        <v>1</v>
      </c>
      <c r="L2" s="1">
        <v>0</v>
      </c>
      <c r="M2" s="1">
        <v>0.67</v>
      </c>
      <c r="N2" s="1">
        <v>0</v>
      </c>
      <c r="O2" s="1">
        <v>0.28999999999999998</v>
      </c>
      <c r="P2" s="1">
        <v>0.28999999999999998</v>
      </c>
      <c r="Q2" s="1">
        <v>0.33</v>
      </c>
      <c r="R2" s="1">
        <v>0.33</v>
      </c>
      <c r="S2" s="1">
        <v>0</v>
      </c>
      <c r="T2" s="1">
        <v>0</v>
      </c>
      <c r="U2" s="1">
        <v>4</v>
      </c>
      <c r="V2" s="1">
        <v>2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7.0000000000000007E-2</v>
      </c>
      <c r="AF2" s="1">
        <v>0</v>
      </c>
      <c r="AG2" s="1">
        <v>0</v>
      </c>
      <c r="AH2" s="1">
        <v>0</v>
      </c>
      <c r="AI2" s="1">
        <v>0</v>
      </c>
      <c r="AJ2" s="1">
        <v>0.33</v>
      </c>
      <c r="AK2" s="1">
        <v>29</v>
      </c>
      <c r="AL2" s="1">
        <v>1.23</v>
      </c>
      <c r="AM2" s="1">
        <v>14.33</v>
      </c>
      <c r="AN2" s="1">
        <v>1.4</v>
      </c>
      <c r="AO2" s="1">
        <v>3.5</v>
      </c>
      <c r="AP2" s="1">
        <v>3.67</v>
      </c>
      <c r="AQ2" s="1">
        <v>11.67</v>
      </c>
      <c r="AR2" s="1">
        <v>1</v>
      </c>
      <c r="AS2" s="1">
        <v>3.67</v>
      </c>
      <c r="AT2" s="1">
        <v>0</v>
      </c>
      <c r="AU2" s="1">
        <v>1</v>
      </c>
      <c r="AV2" s="1">
        <v>1</v>
      </c>
      <c r="AW2" s="1">
        <v>100</v>
      </c>
      <c r="AX2" s="1">
        <v>2</v>
      </c>
      <c r="AY2" s="1">
        <v>0.67</v>
      </c>
      <c r="AZ2" s="1">
        <v>0</v>
      </c>
      <c r="BA2" s="1">
        <v>0.33</v>
      </c>
      <c r="BB2" s="1">
        <v>1</v>
      </c>
      <c r="BC2" s="1">
        <v>11</v>
      </c>
      <c r="BD2" s="1">
        <v>5.33</v>
      </c>
      <c r="BE2" s="1">
        <v>3.67</v>
      </c>
      <c r="BF2" s="1">
        <v>0.67</v>
      </c>
      <c r="BG2" s="1">
        <v>0.33</v>
      </c>
      <c r="BH2" s="1">
        <v>1</v>
      </c>
      <c r="BI2" s="1">
        <v>1.1000000000000001</v>
      </c>
      <c r="BJ2" s="1">
        <v>13</v>
      </c>
      <c r="BK2" s="1">
        <v>10</v>
      </c>
      <c r="BL2" s="1">
        <v>77</v>
      </c>
      <c r="BM2" s="1">
        <v>7</v>
      </c>
      <c r="BN2" s="1">
        <v>4.67</v>
      </c>
      <c r="BO2" s="1">
        <v>67</v>
      </c>
      <c r="BP2" s="1">
        <v>4</v>
      </c>
      <c r="BQ2" s="1">
        <v>2</v>
      </c>
      <c r="BR2" s="1">
        <v>50</v>
      </c>
      <c r="BS2" s="1">
        <v>0</v>
      </c>
      <c r="BT2" s="1">
        <v>0</v>
      </c>
      <c r="BU2" s="1">
        <v>1</v>
      </c>
      <c r="BV2" s="1">
        <v>2</v>
      </c>
      <c r="BW2" s="1">
        <v>1</v>
      </c>
      <c r="BX2" s="1">
        <v>0.67</v>
      </c>
      <c r="BY2" s="1">
        <v>22.33</v>
      </c>
      <c r="BZ2" s="1">
        <v>4</v>
      </c>
      <c r="CA2" s="1">
        <v>0.67</v>
      </c>
      <c r="CB2" s="1">
        <v>0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40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4.6687890000000039</v>
      </c>
      <c r="CL2" s="1">
        <v>13</v>
      </c>
    </row>
    <row r="3" spans="1:90" x14ac:dyDescent="0.25">
      <c r="A3" s="1" t="s">
        <v>81</v>
      </c>
      <c r="B3" s="1">
        <v>7.4</v>
      </c>
      <c r="C3" s="1">
        <v>3</v>
      </c>
      <c r="D3" s="1">
        <v>90</v>
      </c>
      <c r="E3" s="1">
        <v>0.54</v>
      </c>
      <c r="F3" s="1">
        <v>0.33</v>
      </c>
      <c r="G3" s="1">
        <v>0.9</v>
      </c>
      <c r="H3" s="1">
        <v>1</v>
      </c>
      <c r="I3" s="1">
        <v>1.33</v>
      </c>
      <c r="J3" s="1">
        <v>0.67</v>
      </c>
      <c r="K3" s="1">
        <v>1.33</v>
      </c>
      <c r="L3" s="1">
        <v>0</v>
      </c>
      <c r="M3" s="1">
        <v>1.33</v>
      </c>
      <c r="N3" s="1">
        <v>0.67</v>
      </c>
      <c r="O3" s="1">
        <v>0.52</v>
      </c>
      <c r="P3" s="1">
        <v>0.52</v>
      </c>
      <c r="Q3" s="1">
        <v>0.33</v>
      </c>
      <c r="R3" s="1">
        <v>0.33</v>
      </c>
      <c r="S3" s="1">
        <v>0</v>
      </c>
      <c r="T3" s="1">
        <v>0</v>
      </c>
      <c r="U3" s="1">
        <v>11.67</v>
      </c>
      <c r="V3" s="1">
        <v>6.33</v>
      </c>
      <c r="W3" s="1">
        <v>54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2</v>
      </c>
      <c r="AD3" s="1">
        <v>0.67</v>
      </c>
      <c r="AE3" s="1">
        <v>0.38</v>
      </c>
      <c r="AF3" s="1">
        <v>0</v>
      </c>
      <c r="AG3" s="1">
        <v>0</v>
      </c>
      <c r="AH3" s="1">
        <v>0.33</v>
      </c>
      <c r="AI3" s="1">
        <v>0</v>
      </c>
      <c r="AJ3" s="1">
        <v>0.67</v>
      </c>
      <c r="AK3" s="1">
        <v>27.33</v>
      </c>
      <c r="AL3" s="1">
        <v>25.07</v>
      </c>
      <c r="AM3" s="1">
        <v>19.670000000000002</v>
      </c>
      <c r="AN3" s="1">
        <v>3.2</v>
      </c>
      <c r="AO3" s="1">
        <v>5.8</v>
      </c>
      <c r="AP3" s="1">
        <v>3</v>
      </c>
      <c r="AQ3" s="1">
        <v>11</v>
      </c>
      <c r="AR3" s="1">
        <v>0.67</v>
      </c>
      <c r="AS3" s="1">
        <v>3.67</v>
      </c>
      <c r="AT3" s="1">
        <v>0.67</v>
      </c>
      <c r="AU3" s="1">
        <v>1.33</v>
      </c>
      <c r="AV3" s="1">
        <v>0.67</v>
      </c>
      <c r="AW3" s="1">
        <v>50</v>
      </c>
      <c r="AX3" s="1">
        <v>2.33</v>
      </c>
      <c r="AY3" s="1">
        <v>1</v>
      </c>
      <c r="AZ3" s="1">
        <v>0</v>
      </c>
      <c r="BA3" s="1">
        <v>0.33</v>
      </c>
      <c r="BB3" s="1">
        <v>1.33</v>
      </c>
      <c r="BC3" s="1">
        <v>11</v>
      </c>
      <c r="BD3" s="1">
        <v>5.33</v>
      </c>
      <c r="BE3" s="1">
        <v>3.67</v>
      </c>
      <c r="BF3" s="1">
        <v>0.67</v>
      </c>
      <c r="BG3" s="1">
        <v>0.33</v>
      </c>
      <c r="BH3" s="1">
        <v>1</v>
      </c>
      <c r="BI3" s="1">
        <v>1.1000000000000001</v>
      </c>
      <c r="BJ3" s="1">
        <v>25.33</v>
      </c>
      <c r="BK3" s="1">
        <v>17.670000000000002</v>
      </c>
      <c r="BL3" s="1">
        <v>70</v>
      </c>
      <c r="BM3" s="1">
        <v>18.670000000000002</v>
      </c>
      <c r="BN3" s="1">
        <v>10.67</v>
      </c>
      <c r="BO3" s="1">
        <v>57</v>
      </c>
      <c r="BP3" s="1">
        <v>11.67</v>
      </c>
      <c r="BQ3" s="1">
        <v>6.33</v>
      </c>
      <c r="BR3" s="1">
        <v>54</v>
      </c>
      <c r="BS3" s="1">
        <v>0.33</v>
      </c>
      <c r="BT3" s="1">
        <v>0</v>
      </c>
      <c r="BU3" s="1">
        <v>3</v>
      </c>
      <c r="BV3" s="1">
        <v>0</v>
      </c>
      <c r="BW3" s="1">
        <v>0</v>
      </c>
      <c r="BX3" s="1">
        <v>1.33</v>
      </c>
      <c r="BY3" s="1">
        <v>44</v>
      </c>
      <c r="BZ3" s="1">
        <v>5.67</v>
      </c>
      <c r="CA3" s="1">
        <v>2.67</v>
      </c>
      <c r="CB3" s="1">
        <v>1.67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4.4798057000000018</v>
      </c>
      <c r="CL3" s="1">
        <v>10</v>
      </c>
    </row>
    <row r="4" spans="1:90" x14ac:dyDescent="0.25">
      <c r="A4" s="1" t="s">
        <v>84</v>
      </c>
      <c r="B4" s="1">
        <v>6.9</v>
      </c>
      <c r="C4" s="1">
        <v>3</v>
      </c>
      <c r="D4" s="1">
        <v>20</v>
      </c>
      <c r="E4" s="1">
        <v>0.32</v>
      </c>
      <c r="F4" s="1">
        <v>0.33</v>
      </c>
      <c r="G4" s="1">
        <v>0.4</v>
      </c>
      <c r="H4" s="1">
        <v>1</v>
      </c>
      <c r="I4" s="1">
        <v>1</v>
      </c>
      <c r="J4" s="1">
        <v>0.33</v>
      </c>
      <c r="K4" s="1">
        <v>0.67</v>
      </c>
      <c r="L4" s="1">
        <v>0.33</v>
      </c>
      <c r="M4" s="1">
        <v>0</v>
      </c>
      <c r="N4" s="1">
        <v>0.33</v>
      </c>
      <c r="O4" s="1">
        <v>7.0000000000000007E-2</v>
      </c>
      <c r="P4" s="1">
        <v>7.0000000000000007E-2</v>
      </c>
      <c r="Q4" s="1">
        <v>0</v>
      </c>
      <c r="R4" s="1">
        <v>0</v>
      </c>
      <c r="S4" s="1">
        <v>0</v>
      </c>
      <c r="T4" s="1">
        <v>0</v>
      </c>
      <c r="U4" s="1">
        <v>4.67</v>
      </c>
      <c r="V4" s="1">
        <v>2.67</v>
      </c>
      <c r="W4" s="1">
        <v>57</v>
      </c>
      <c r="X4" s="1">
        <v>0.33</v>
      </c>
      <c r="Y4" s="1">
        <v>0</v>
      </c>
      <c r="Z4" s="1">
        <v>0</v>
      </c>
      <c r="AA4" s="1">
        <v>0</v>
      </c>
      <c r="AB4" s="1">
        <v>0</v>
      </c>
      <c r="AC4" s="1">
        <v>1</v>
      </c>
      <c r="AD4" s="1">
        <v>0.67</v>
      </c>
      <c r="AE4" s="1">
        <v>0.31</v>
      </c>
      <c r="AF4" s="1">
        <v>0.33</v>
      </c>
      <c r="AG4" s="1">
        <v>0</v>
      </c>
      <c r="AH4" s="1">
        <v>0</v>
      </c>
      <c r="AI4" s="1">
        <v>0</v>
      </c>
      <c r="AJ4" s="1">
        <v>0</v>
      </c>
      <c r="AK4" s="1">
        <v>12.33</v>
      </c>
      <c r="AL4" s="1">
        <v>13.07</v>
      </c>
      <c r="AM4" s="1">
        <v>8.07</v>
      </c>
      <c r="AN4" s="1">
        <v>1.2</v>
      </c>
      <c r="AO4" s="1">
        <v>3</v>
      </c>
      <c r="AP4" s="1">
        <v>5.33</v>
      </c>
      <c r="AQ4" s="1">
        <v>8.33</v>
      </c>
      <c r="AR4" s="1">
        <v>0</v>
      </c>
      <c r="AS4" s="1">
        <v>2</v>
      </c>
      <c r="AT4" s="1">
        <v>0</v>
      </c>
      <c r="AU4" s="1">
        <v>0</v>
      </c>
      <c r="AV4" s="1">
        <v>0</v>
      </c>
      <c r="AX4" s="1">
        <v>0.33</v>
      </c>
      <c r="AY4" s="1">
        <v>0</v>
      </c>
      <c r="AZ4" s="1">
        <v>0</v>
      </c>
      <c r="BA4" s="1">
        <v>0</v>
      </c>
      <c r="BB4" s="1">
        <v>0</v>
      </c>
      <c r="BC4" s="1">
        <v>15.33</v>
      </c>
      <c r="BD4" s="1">
        <v>11.33</v>
      </c>
      <c r="BE4" s="1">
        <v>5.33</v>
      </c>
      <c r="BF4" s="1">
        <v>1.67</v>
      </c>
      <c r="BG4" s="1">
        <v>2.67</v>
      </c>
      <c r="BH4" s="1">
        <v>1.33</v>
      </c>
      <c r="BI4" s="1">
        <v>1.6</v>
      </c>
      <c r="BJ4" s="1">
        <v>7.67</v>
      </c>
      <c r="BK4" s="1">
        <v>5.33</v>
      </c>
      <c r="BL4" s="1">
        <v>69</v>
      </c>
      <c r="BM4" s="1">
        <v>7</v>
      </c>
      <c r="BN4" s="1">
        <v>4.33</v>
      </c>
      <c r="BO4" s="1">
        <v>62</v>
      </c>
      <c r="BP4" s="1">
        <v>4.67</v>
      </c>
      <c r="BQ4" s="1">
        <v>2.67</v>
      </c>
      <c r="BR4" s="1">
        <v>57</v>
      </c>
      <c r="BS4" s="1">
        <v>0.33</v>
      </c>
      <c r="BT4" s="1">
        <v>0.33</v>
      </c>
      <c r="BU4" s="1">
        <v>0</v>
      </c>
      <c r="BV4" s="1">
        <v>3</v>
      </c>
      <c r="BW4" s="1">
        <v>0</v>
      </c>
      <c r="BX4" s="1">
        <v>0.33</v>
      </c>
      <c r="BY4" s="1">
        <v>11.67</v>
      </c>
      <c r="BZ4" s="1">
        <v>2</v>
      </c>
      <c r="CA4" s="1">
        <v>1.67</v>
      </c>
      <c r="CB4" s="1">
        <v>1.67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7.2260005999999972</v>
      </c>
      <c r="CL4" s="1">
        <v>9</v>
      </c>
    </row>
    <row r="5" spans="1:90" x14ac:dyDescent="0.25">
      <c r="A5" s="1" t="s">
        <v>65</v>
      </c>
      <c r="B5" s="1">
        <v>10.3</v>
      </c>
      <c r="C5" s="1">
        <v>3</v>
      </c>
      <c r="D5" s="1">
        <v>90</v>
      </c>
      <c r="E5" s="1">
        <v>0.64</v>
      </c>
      <c r="F5" s="1">
        <v>1</v>
      </c>
      <c r="G5" s="1">
        <v>0.8</v>
      </c>
      <c r="H5" s="1">
        <v>3</v>
      </c>
      <c r="I5" s="1">
        <v>3</v>
      </c>
      <c r="J5" s="1">
        <v>1.33</v>
      </c>
      <c r="K5" s="1">
        <v>3</v>
      </c>
      <c r="L5" s="1">
        <v>0</v>
      </c>
      <c r="M5" s="1">
        <v>1</v>
      </c>
      <c r="N5" s="1">
        <v>0.33</v>
      </c>
      <c r="O5" s="1">
        <v>0.57999999999999996</v>
      </c>
      <c r="P5" s="1">
        <v>0.57999999999999996</v>
      </c>
      <c r="Q5" s="1">
        <v>1</v>
      </c>
      <c r="R5" s="1">
        <v>1</v>
      </c>
      <c r="S5" s="1">
        <v>0</v>
      </c>
      <c r="T5" s="1">
        <v>0</v>
      </c>
      <c r="U5" s="1">
        <v>7.67</v>
      </c>
      <c r="V5" s="1">
        <v>5.67</v>
      </c>
      <c r="W5" s="1">
        <v>74</v>
      </c>
      <c r="X5" s="1">
        <v>1.33</v>
      </c>
      <c r="Y5" s="1">
        <v>0.33</v>
      </c>
      <c r="Z5" s="1">
        <v>25</v>
      </c>
      <c r="AA5" s="1">
        <v>0</v>
      </c>
      <c r="AB5" s="1">
        <v>0</v>
      </c>
      <c r="AC5" s="1">
        <v>1.33</v>
      </c>
      <c r="AD5" s="1">
        <v>0</v>
      </c>
      <c r="AE5" s="1">
        <v>0.18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60.33</v>
      </c>
      <c r="AL5" s="1">
        <v>16.600000000000001</v>
      </c>
      <c r="AM5" s="1">
        <v>33.47</v>
      </c>
      <c r="AN5" s="1">
        <v>2.8</v>
      </c>
      <c r="AO5" s="1">
        <v>6</v>
      </c>
      <c r="AP5" s="1">
        <v>2.67</v>
      </c>
      <c r="AQ5" s="1">
        <v>26.67</v>
      </c>
      <c r="AR5" s="1">
        <v>1.67</v>
      </c>
      <c r="AS5" s="1">
        <v>7</v>
      </c>
      <c r="AT5" s="1">
        <v>1.67</v>
      </c>
      <c r="AU5" s="1">
        <v>0</v>
      </c>
      <c r="AV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15.33</v>
      </c>
      <c r="BD5" s="1">
        <v>11.33</v>
      </c>
      <c r="BE5" s="1">
        <v>5.33</v>
      </c>
      <c r="BF5" s="1">
        <v>1.67</v>
      </c>
      <c r="BG5" s="1">
        <v>2.67</v>
      </c>
      <c r="BH5" s="1">
        <v>1.33</v>
      </c>
      <c r="BI5" s="1">
        <v>1.6</v>
      </c>
      <c r="BJ5" s="1">
        <v>15</v>
      </c>
      <c r="BK5" s="1">
        <v>12.33</v>
      </c>
      <c r="BL5" s="1">
        <v>82</v>
      </c>
      <c r="BM5" s="1">
        <v>11.67</v>
      </c>
      <c r="BN5" s="1">
        <v>8</v>
      </c>
      <c r="BO5" s="1">
        <v>69</v>
      </c>
      <c r="BP5" s="1">
        <v>7.67</v>
      </c>
      <c r="BQ5" s="1">
        <v>5.67</v>
      </c>
      <c r="BR5" s="1">
        <v>74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0.67</v>
      </c>
      <c r="BY5" s="1">
        <v>24.67</v>
      </c>
      <c r="BZ5" s="1">
        <v>8.33</v>
      </c>
      <c r="CA5" s="1">
        <v>0.67</v>
      </c>
      <c r="CB5" s="1">
        <v>1.67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6.6682404999999996</v>
      </c>
      <c r="CL5" s="1">
        <v>8</v>
      </c>
    </row>
    <row r="6" spans="1:90" x14ac:dyDescent="0.25">
      <c r="A6" s="1" t="s">
        <v>61</v>
      </c>
      <c r="B6" s="1">
        <v>8.6</v>
      </c>
      <c r="C6" s="1">
        <v>3</v>
      </c>
      <c r="D6" s="1">
        <v>39.33</v>
      </c>
      <c r="E6" s="1">
        <v>0.16</v>
      </c>
      <c r="F6" s="1">
        <v>0.17</v>
      </c>
      <c r="G6" s="1">
        <v>0.2</v>
      </c>
      <c r="H6" s="1">
        <v>1</v>
      </c>
      <c r="I6" s="1">
        <v>1</v>
      </c>
      <c r="J6" s="1">
        <v>0.33</v>
      </c>
      <c r="K6" s="1">
        <v>1</v>
      </c>
      <c r="L6" s="1">
        <v>0</v>
      </c>
      <c r="M6" s="1">
        <v>0.33</v>
      </c>
      <c r="N6" s="1">
        <v>0</v>
      </c>
      <c r="O6" s="1">
        <v>0.18</v>
      </c>
      <c r="P6" s="1">
        <v>0.18</v>
      </c>
      <c r="Q6" s="1">
        <v>0</v>
      </c>
      <c r="R6" s="1">
        <v>0</v>
      </c>
      <c r="S6" s="1">
        <v>0</v>
      </c>
      <c r="T6" s="1">
        <v>0</v>
      </c>
      <c r="U6" s="1">
        <v>4</v>
      </c>
      <c r="V6" s="1">
        <v>3.33</v>
      </c>
      <c r="W6" s="1">
        <v>83</v>
      </c>
      <c r="X6" s="1">
        <v>1.33</v>
      </c>
      <c r="Y6" s="1">
        <v>0</v>
      </c>
      <c r="Z6" s="1">
        <v>0</v>
      </c>
      <c r="AA6" s="1">
        <v>0</v>
      </c>
      <c r="AB6" s="1">
        <v>0</v>
      </c>
      <c r="AC6" s="1">
        <v>0.33</v>
      </c>
      <c r="AD6" s="1">
        <v>0</v>
      </c>
      <c r="AE6" s="1">
        <v>0.06</v>
      </c>
      <c r="AF6" s="1">
        <v>0.33</v>
      </c>
      <c r="AG6" s="1">
        <v>0</v>
      </c>
      <c r="AH6" s="1">
        <v>0.33</v>
      </c>
      <c r="AI6" s="1">
        <v>0</v>
      </c>
      <c r="AJ6" s="1">
        <v>0</v>
      </c>
      <c r="AK6" s="1">
        <v>21</v>
      </c>
      <c r="AL6" s="1">
        <v>4.7300000000000004</v>
      </c>
      <c r="AM6" s="1">
        <v>6.87</v>
      </c>
      <c r="AN6" s="1">
        <v>0.9</v>
      </c>
      <c r="AO6" s="1">
        <v>2.5</v>
      </c>
      <c r="AP6" s="1">
        <v>-0.67</v>
      </c>
      <c r="AQ6" s="1">
        <v>2.33</v>
      </c>
      <c r="AR6" s="1">
        <v>0</v>
      </c>
      <c r="AS6" s="1">
        <v>2</v>
      </c>
      <c r="AT6" s="1">
        <v>0.33</v>
      </c>
      <c r="AU6" s="1">
        <v>0.33</v>
      </c>
      <c r="AV6" s="1">
        <v>0</v>
      </c>
      <c r="AW6" s="1">
        <v>0</v>
      </c>
      <c r="AX6" s="1">
        <v>0.67</v>
      </c>
      <c r="AY6" s="1">
        <v>0.33</v>
      </c>
      <c r="AZ6" s="1">
        <v>0</v>
      </c>
      <c r="BA6" s="1">
        <v>0</v>
      </c>
      <c r="BB6" s="1">
        <v>0.33</v>
      </c>
      <c r="BC6" s="1">
        <v>13.67</v>
      </c>
      <c r="BD6" s="1">
        <v>8.33</v>
      </c>
      <c r="BE6" s="1">
        <v>4</v>
      </c>
      <c r="BF6" s="1">
        <v>1</v>
      </c>
      <c r="BG6" s="1">
        <v>2</v>
      </c>
      <c r="BH6" s="1">
        <v>1.67</v>
      </c>
      <c r="BI6" s="1">
        <v>1.37</v>
      </c>
      <c r="BJ6" s="1">
        <v>7</v>
      </c>
      <c r="BK6" s="1">
        <v>5.67</v>
      </c>
      <c r="BL6" s="1">
        <v>81</v>
      </c>
      <c r="BM6" s="1">
        <v>6.67</v>
      </c>
      <c r="BN6" s="1">
        <v>4.67</v>
      </c>
      <c r="BO6" s="1">
        <v>70</v>
      </c>
      <c r="BP6" s="1">
        <v>4</v>
      </c>
      <c r="BQ6" s="1">
        <v>3.33</v>
      </c>
      <c r="BR6" s="1">
        <v>83</v>
      </c>
      <c r="BS6" s="1">
        <v>0</v>
      </c>
      <c r="BT6" s="1">
        <v>0</v>
      </c>
      <c r="BU6" s="1">
        <v>1</v>
      </c>
      <c r="BV6" s="1">
        <v>2</v>
      </c>
      <c r="BW6" s="1">
        <v>0</v>
      </c>
      <c r="BX6" s="1">
        <v>0</v>
      </c>
      <c r="BY6" s="1">
        <v>14.67</v>
      </c>
      <c r="BZ6" s="1">
        <v>2.67</v>
      </c>
      <c r="CA6" s="1">
        <v>0</v>
      </c>
      <c r="CB6" s="1">
        <v>1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5.2227055000000009</v>
      </c>
      <c r="CL6" s="1">
        <v>7</v>
      </c>
    </row>
    <row r="7" spans="1:90" x14ac:dyDescent="0.25">
      <c r="A7" s="1" t="s">
        <v>75</v>
      </c>
      <c r="B7" s="1">
        <v>7.6</v>
      </c>
      <c r="C7" s="1">
        <v>1</v>
      </c>
      <c r="D7" s="1">
        <v>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2</v>
      </c>
      <c r="AL7" s="1">
        <v>0.3</v>
      </c>
      <c r="AM7" s="1">
        <v>0</v>
      </c>
      <c r="AN7" s="1">
        <v>0</v>
      </c>
      <c r="AO7" s="1">
        <v>1.4</v>
      </c>
      <c r="AP7" s="1">
        <v>3</v>
      </c>
      <c r="AQ7" s="1">
        <v>3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12</v>
      </c>
      <c r="BD7" s="1">
        <v>5</v>
      </c>
      <c r="BE7" s="1">
        <v>3</v>
      </c>
      <c r="BF7" s="1">
        <v>1</v>
      </c>
      <c r="BG7" s="1">
        <v>1</v>
      </c>
      <c r="BH7" s="1">
        <v>1</v>
      </c>
      <c r="BI7" s="1">
        <v>0.88</v>
      </c>
      <c r="BJ7" s="1">
        <v>3</v>
      </c>
      <c r="BK7" s="1">
        <v>2</v>
      </c>
      <c r="BL7" s="1">
        <v>67</v>
      </c>
      <c r="BM7" s="1">
        <v>3</v>
      </c>
      <c r="BN7" s="1">
        <v>2</v>
      </c>
      <c r="BO7" s="1">
        <v>67</v>
      </c>
      <c r="BP7" s="1">
        <v>1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1</v>
      </c>
      <c r="BW7" s="1">
        <v>0</v>
      </c>
      <c r="BX7" s="1">
        <v>0</v>
      </c>
      <c r="BY7" s="1">
        <v>4</v>
      </c>
      <c r="BZ7" s="1">
        <v>1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3.9657287999999995</v>
      </c>
      <c r="CL7" s="1">
        <v>7</v>
      </c>
    </row>
    <row r="8" spans="1:90" x14ac:dyDescent="0.25">
      <c r="A8" s="1" t="s">
        <v>63</v>
      </c>
      <c r="B8" s="1">
        <v>7.7</v>
      </c>
      <c r="C8" s="1">
        <v>3</v>
      </c>
      <c r="D8" s="1">
        <v>90</v>
      </c>
      <c r="E8" s="1">
        <v>0.48</v>
      </c>
      <c r="F8" s="1">
        <v>0</v>
      </c>
      <c r="G8" s="1">
        <v>0.6</v>
      </c>
      <c r="H8" s="1">
        <v>0</v>
      </c>
      <c r="I8" s="1">
        <v>2.67</v>
      </c>
      <c r="J8" s="1">
        <v>1.33</v>
      </c>
      <c r="K8" s="1">
        <v>2</v>
      </c>
      <c r="L8" s="1">
        <v>0.67</v>
      </c>
      <c r="M8" s="1">
        <v>0.67</v>
      </c>
      <c r="N8" s="1">
        <v>0.33</v>
      </c>
      <c r="O8" s="1">
        <v>0.46</v>
      </c>
      <c r="P8" s="1">
        <v>0.46</v>
      </c>
      <c r="Q8" s="1">
        <v>0</v>
      </c>
      <c r="R8" s="1">
        <v>0</v>
      </c>
      <c r="S8" s="1">
        <v>0</v>
      </c>
      <c r="T8" s="1">
        <v>0</v>
      </c>
      <c r="U8" s="1">
        <v>11.33</v>
      </c>
      <c r="V8" s="1">
        <v>8.33</v>
      </c>
      <c r="W8" s="1">
        <v>74</v>
      </c>
      <c r="X8" s="1">
        <v>0.67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0.15</v>
      </c>
      <c r="AF8" s="1">
        <v>0</v>
      </c>
      <c r="AG8" s="1">
        <v>0</v>
      </c>
      <c r="AH8" s="1">
        <v>0</v>
      </c>
      <c r="AI8" s="1">
        <v>0</v>
      </c>
      <c r="AJ8" s="1">
        <v>0.67</v>
      </c>
      <c r="AK8" s="1">
        <v>52.67</v>
      </c>
      <c r="AL8" s="1">
        <v>13.4</v>
      </c>
      <c r="AM8" s="1">
        <v>9.07</v>
      </c>
      <c r="AN8" s="1">
        <v>2.2999999999999998</v>
      </c>
      <c r="AO8" s="1">
        <v>5.3</v>
      </c>
      <c r="AP8" s="1">
        <v>3.67</v>
      </c>
      <c r="AQ8" s="1">
        <v>3.67</v>
      </c>
      <c r="AR8" s="1">
        <v>0</v>
      </c>
      <c r="AS8" s="1">
        <v>2</v>
      </c>
      <c r="AT8" s="1">
        <v>1</v>
      </c>
      <c r="AU8" s="1">
        <v>0</v>
      </c>
      <c r="AV8" s="1">
        <v>0</v>
      </c>
      <c r="AX8" s="1">
        <v>2</v>
      </c>
      <c r="AY8" s="1">
        <v>0.33</v>
      </c>
      <c r="AZ8" s="1">
        <v>0</v>
      </c>
      <c r="BA8" s="1">
        <v>0.33</v>
      </c>
      <c r="BB8" s="1">
        <v>0.67</v>
      </c>
      <c r="BC8" s="1">
        <v>17</v>
      </c>
      <c r="BD8" s="1">
        <v>10.33</v>
      </c>
      <c r="BE8" s="1">
        <v>3</v>
      </c>
      <c r="BF8" s="1">
        <v>1</v>
      </c>
      <c r="BG8" s="1">
        <v>2.67</v>
      </c>
      <c r="BH8" s="1">
        <v>1.67</v>
      </c>
      <c r="BI8" s="1">
        <v>1.33</v>
      </c>
      <c r="BJ8" s="1">
        <v>17</v>
      </c>
      <c r="BK8" s="1">
        <v>13.33</v>
      </c>
      <c r="BL8" s="1">
        <v>78</v>
      </c>
      <c r="BM8" s="1">
        <v>16.329999999999998</v>
      </c>
      <c r="BN8" s="1">
        <v>12.33</v>
      </c>
      <c r="BO8" s="1">
        <v>76</v>
      </c>
      <c r="BP8" s="1">
        <v>11.33</v>
      </c>
      <c r="BQ8" s="1">
        <v>8.33</v>
      </c>
      <c r="BR8" s="1">
        <v>74</v>
      </c>
      <c r="BS8" s="1">
        <v>0</v>
      </c>
      <c r="BT8" s="1">
        <v>0</v>
      </c>
      <c r="BU8" s="1">
        <v>3</v>
      </c>
      <c r="BV8" s="1">
        <v>0</v>
      </c>
      <c r="BW8" s="1">
        <v>0</v>
      </c>
      <c r="BX8" s="1">
        <v>2.33</v>
      </c>
      <c r="BY8" s="1">
        <v>30.67</v>
      </c>
      <c r="BZ8" s="1">
        <v>5.67</v>
      </c>
      <c r="CA8" s="1">
        <v>1.67</v>
      </c>
      <c r="CB8" s="1">
        <v>0.67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5.5091505000000023</v>
      </c>
      <c r="CL8" s="1">
        <v>6</v>
      </c>
    </row>
    <row r="9" spans="1:90" x14ac:dyDescent="0.25">
      <c r="A9" s="1" t="s">
        <v>82</v>
      </c>
      <c r="B9" s="1">
        <v>8.5</v>
      </c>
      <c r="C9" s="1">
        <v>3</v>
      </c>
      <c r="D9" s="1">
        <v>80.33</v>
      </c>
      <c r="E9" s="1">
        <v>0.28999999999999998</v>
      </c>
      <c r="F9" s="1">
        <v>0.5</v>
      </c>
      <c r="G9" s="1">
        <v>0.5</v>
      </c>
      <c r="H9" s="1">
        <v>1</v>
      </c>
      <c r="I9" s="1">
        <v>2.67</v>
      </c>
      <c r="J9" s="1">
        <v>1.33</v>
      </c>
      <c r="K9" s="1">
        <v>2.33</v>
      </c>
      <c r="L9" s="1">
        <v>0.33</v>
      </c>
      <c r="M9" s="1">
        <v>0.67</v>
      </c>
      <c r="N9" s="1">
        <v>0.67</v>
      </c>
      <c r="O9" s="1">
        <v>0.44</v>
      </c>
      <c r="P9" s="1">
        <v>0.44</v>
      </c>
      <c r="Q9" s="1">
        <v>0.33</v>
      </c>
      <c r="R9" s="1">
        <v>0.33</v>
      </c>
      <c r="S9" s="1">
        <v>0</v>
      </c>
      <c r="T9" s="1">
        <v>0</v>
      </c>
      <c r="U9" s="1">
        <v>12.33</v>
      </c>
      <c r="V9" s="1">
        <v>7.67</v>
      </c>
      <c r="W9" s="1">
        <v>62</v>
      </c>
      <c r="X9" s="1">
        <v>3.33</v>
      </c>
      <c r="Y9" s="1">
        <v>0.33</v>
      </c>
      <c r="Z9" s="1">
        <v>10</v>
      </c>
      <c r="AA9" s="1">
        <v>0</v>
      </c>
      <c r="AB9" s="1">
        <v>0</v>
      </c>
      <c r="AC9" s="1">
        <v>0</v>
      </c>
      <c r="AD9" s="1">
        <v>0</v>
      </c>
      <c r="AE9" s="1">
        <v>0.09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41.67</v>
      </c>
      <c r="AL9" s="1">
        <v>7.03</v>
      </c>
      <c r="AM9" s="1">
        <v>15</v>
      </c>
      <c r="AN9" s="1">
        <v>2</v>
      </c>
      <c r="AO9" s="1">
        <v>4.9000000000000004</v>
      </c>
      <c r="AP9" s="1">
        <v>5</v>
      </c>
      <c r="AQ9" s="1">
        <v>13</v>
      </c>
      <c r="AR9" s="1">
        <v>0.67</v>
      </c>
      <c r="AS9" s="1">
        <v>4</v>
      </c>
      <c r="AT9" s="1">
        <v>0</v>
      </c>
      <c r="AU9" s="1">
        <v>1.33</v>
      </c>
      <c r="AV9" s="1">
        <v>1</v>
      </c>
      <c r="AW9" s="1">
        <v>75</v>
      </c>
      <c r="AX9" s="1">
        <v>4.33</v>
      </c>
      <c r="AY9" s="1">
        <v>0</v>
      </c>
      <c r="AZ9" s="1">
        <v>0</v>
      </c>
      <c r="BA9" s="1">
        <v>0.67</v>
      </c>
      <c r="BB9" s="1">
        <v>0.67</v>
      </c>
      <c r="BC9" s="1">
        <v>7</v>
      </c>
      <c r="BD9" s="1">
        <v>4.67</v>
      </c>
      <c r="BE9" s="1">
        <v>1</v>
      </c>
      <c r="BF9" s="1">
        <v>0</v>
      </c>
      <c r="BG9" s="1">
        <v>1</v>
      </c>
      <c r="BH9" s="1">
        <v>0.33</v>
      </c>
      <c r="BI9" s="1">
        <v>0.43</v>
      </c>
      <c r="BJ9" s="1">
        <v>30.33</v>
      </c>
      <c r="BK9" s="1">
        <v>23.33</v>
      </c>
      <c r="BL9" s="1">
        <v>77</v>
      </c>
      <c r="BM9" s="1">
        <v>24.33</v>
      </c>
      <c r="BN9" s="1">
        <v>15.33</v>
      </c>
      <c r="BO9" s="1">
        <v>63</v>
      </c>
      <c r="BP9" s="1">
        <v>12.33</v>
      </c>
      <c r="BQ9" s="1">
        <v>7.67</v>
      </c>
      <c r="BR9" s="1">
        <v>62</v>
      </c>
      <c r="BS9" s="1">
        <v>0.33</v>
      </c>
      <c r="BT9" s="1">
        <v>0</v>
      </c>
      <c r="BU9" s="1">
        <v>3</v>
      </c>
      <c r="BV9" s="1">
        <v>0</v>
      </c>
      <c r="BW9" s="1">
        <v>2</v>
      </c>
      <c r="BX9" s="1">
        <v>1</v>
      </c>
      <c r="BY9" s="1">
        <v>46.33</v>
      </c>
      <c r="BZ9" s="1">
        <v>6.33</v>
      </c>
      <c r="CA9" s="1">
        <v>1</v>
      </c>
      <c r="CB9" s="1">
        <v>4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6.1003869999999951</v>
      </c>
      <c r="CL9" s="1">
        <v>5</v>
      </c>
    </row>
    <row r="10" spans="1:90" x14ac:dyDescent="0.25">
      <c r="A10" s="1" t="s">
        <v>66</v>
      </c>
      <c r="B10" s="1">
        <v>6.6</v>
      </c>
      <c r="C10" s="1">
        <v>3</v>
      </c>
      <c r="D10" s="1">
        <v>90</v>
      </c>
      <c r="E10" s="1">
        <v>0.64</v>
      </c>
      <c r="F10" s="1">
        <v>0.6</v>
      </c>
      <c r="G10" s="1">
        <v>1</v>
      </c>
      <c r="H10" s="1">
        <v>3</v>
      </c>
      <c r="I10" s="1">
        <v>2.67</v>
      </c>
      <c r="J10" s="1">
        <v>0.33</v>
      </c>
      <c r="K10" s="1">
        <v>1.67</v>
      </c>
      <c r="L10" s="1">
        <v>1</v>
      </c>
      <c r="M10" s="1">
        <v>0.33</v>
      </c>
      <c r="N10" s="1">
        <v>1</v>
      </c>
      <c r="O10" s="1">
        <v>0.03</v>
      </c>
      <c r="P10" s="1">
        <v>0.28000000000000003</v>
      </c>
      <c r="Q10" s="1">
        <v>0.33</v>
      </c>
      <c r="R10" s="1">
        <v>0.33</v>
      </c>
      <c r="S10" s="1">
        <v>0</v>
      </c>
      <c r="T10" s="1">
        <v>0</v>
      </c>
      <c r="U10" s="1">
        <v>17</v>
      </c>
      <c r="V10" s="1">
        <v>10.33</v>
      </c>
      <c r="W10" s="1">
        <v>61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2.33</v>
      </c>
      <c r="AD10" s="1">
        <v>1.67</v>
      </c>
      <c r="AE10" s="1">
        <v>0.75</v>
      </c>
      <c r="AF10" s="1">
        <v>0.67</v>
      </c>
      <c r="AG10" s="1">
        <v>0</v>
      </c>
      <c r="AH10" s="1">
        <v>0</v>
      </c>
      <c r="AI10" s="1">
        <v>0</v>
      </c>
      <c r="AJ10" s="1">
        <v>0.33</v>
      </c>
      <c r="AK10" s="1">
        <v>22.33</v>
      </c>
      <c r="AL10" s="1">
        <v>30.47</v>
      </c>
      <c r="AM10" s="1">
        <v>28.2</v>
      </c>
      <c r="AN10" s="1">
        <v>3.4</v>
      </c>
      <c r="AO10" s="1">
        <v>6.6</v>
      </c>
      <c r="AP10" s="1">
        <v>12.67</v>
      </c>
      <c r="AQ10" s="1">
        <v>26.67</v>
      </c>
      <c r="AR10" s="1">
        <v>1</v>
      </c>
      <c r="AS10" s="1">
        <v>6.33</v>
      </c>
      <c r="AT10" s="1">
        <v>1.33</v>
      </c>
      <c r="AU10" s="1">
        <v>1</v>
      </c>
      <c r="AV10" s="1">
        <v>0.67</v>
      </c>
      <c r="AW10" s="1">
        <v>67</v>
      </c>
      <c r="AX10" s="1">
        <v>3</v>
      </c>
      <c r="AY10" s="1">
        <v>0.33</v>
      </c>
      <c r="AZ10" s="1">
        <v>0</v>
      </c>
      <c r="BA10" s="1">
        <v>1</v>
      </c>
      <c r="BB10" s="1">
        <v>1.33</v>
      </c>
      <c r="BC10" s="1">
        <v>10.33</v>
      </c>
      <c r="BD10" s="1">
        <v>5.33</v>
      </c>
      <c r="BE10" s="1">
        <v>2.67</v>
      </c>
      <c r="BF10" s="1">
        <v>0</v>
      </c>
      <c r="BG10" s="1">
        <v>1.67</v>
      </c>
      <c r="BH10" s="1">
        <v>2.67</v>
      </c>
      <c r="BI10" s="1">
        <v>1.35</v>
      </c>
      <c r="BJ10" s="1">
        <v>26.67</v>
      </c>
      <c r="BK10" s="1">
        <v>18</v>
      </c>
      <c r="BL10" s="1">
        <v>67</v>
      </c>
      <c r="BM10" s="1">
        <v>21.67</v>
      </c>
      <c r="BN10" s="1">
        <v>13.33</v>
      </c>
      <c r="BO10" s="1">
        <v>62</v>
      </c>
      <c r="BP10" s="1">
        <v>17</v>
      </c>
      <c r="BQ10" s="1">
        <v>10.33</v>
      </c>
      <c r="BR10" s="1">
        <v>61</v>
      </c>
      <c r="BS10" s="1">
        <v>1</v>
      </c>
      <c r="BT10" s="1">
        <v>0</v>
      </c>
      <c r="BU10" s="1">
        <v>3</v>
      </c>
      <c r="BV10" s="1">
        <v>0</v>
      </c>
      <c r="BW10" s="1">
        <v>0</v>
      </c>
      <c r="BX10" s="1">
        <v>2</v>
      </c>
      <c r="BY10" s="1">
        <v>44</v>
      </c>
      <c r="BZ10" s="1">
        <v>4.67</v>
      </c>
      <c r="CA10" s="1">
        <v>5.33</v>
      </c>
      <c r="CB10" s="1">
        <v>3.33</v>
      </c>
      <c r="CC10" s="1">
        <v>1</v>
      </c>
      <c r="CD10" s="1">
        <v>0.33</v>
      </c>
      <c r="CE10" s="1">
        <v>0</v>
      </c>
      <c r="CF10" s="1">
        <v>0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5.3009477</v>
      </c>
      <c r="CL10" s="1">
        <v>2</v>
      </c>
    </row>
    <row r="11" spans="1:90" x14ac:dyDescent="0.25">
      <c r="A11" s="1" t="s">
        <v>67</v>
      </c>
      <c r="B11" s="1">
        <v>5.4</v>
      </c>
      <c r="C11" s="1">
        <v>2</v>
      </c>
      <c r="D11" s="1">
        <v>80</v>
      </c>
      <c r="E11" s="1">
        <v>0.06</v>
      </c>
      <c r="F11" s="1">
        <v>0</v>
      </c>
      <c r="G11" s="1">
        <v>0.1</v>
      </c>
      <c r="H11" s="1">
        <v>0</v>
      </c>
      <c r="I11" s="1">
        <v>0.5</v>
      </c>
      <c r="J11" s="1">
        <v>0</v>
      </c>
      <c r="K11" s="1">
        <v>0</v>
      </c>
      <c r="L11" s="1">
        <v>0.5</v>
      </c>
      <c r="M11" s="1">
        <v>0</v>
      </c>
      <c r="N11" s="1">
        <v>0</v>
      </c>
      <c r="O11" s="1">
        <v>0.02</v>
      </c>
      <c r="P11" s="1">
        <v>0.02</v>
      </c>
      <c r="Q11" s="1">
        <v>0</v>
      </c>
      <c r="R11" s="1">
        <v>0</v>
      </c>
      <c r="S11" s="1">
        <v>0</v>
      </c>
      <c r="T11" s="1">
        <v>0</v>
      </c>
      <c r="U11" s="1">
        <v>5.5</v>
      </c>
      <c r="V11" s="1">
        <v>5</v>
      </c>
      <c r="W11" s="1">
        <v>91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0.5</v>
      </c>
      <c r="AD11" s="1">
        <v>0</v>
      </c>
      <c r="AE11" s="1">
        <v>0.04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11</v>
      </c>
      <c r="AL11" s="1">
        <v>7.7</v>
      </c>
      <c r="AM11" s="1">
        <v>3.5</v>
      </c>
      <c r="AN11" s="1">
        <v>0.2</v>
      </c>
      <c r="AO11" s="1">
        <v>3.4</v>
      </c>
      <c r="AP11" s="1">
        <v>6.5</v>
      </c>
      <c r="AQ11" s="1">
        <v>6.5</v>
      </c>
      <c r="AR11" s="1">
        <v>0</v>
      </c>
      <c r="AS11" s="1">
        <v>2</v>
      </c>
      <c r="AT11" s="1">
        <v>2</v>
      </c>
      <c r="AU11" s="1">
        <v>0.5</v>
      </c>
      <c r="AV11" s="1">
        <v>0.5</v>
      </c>
      <c r="AW11" s="1">
        <v>100</v>
      </c>
      <c r="AX11" s="1">
        <v>2</v>
      </c>
      <c r="AY11" s="1">
        <v>1</v>
      </c>
      <c r="AZ11" s="1">
        <v>0</v>
      </c>
      <c r="BA11" s="1">
        <v>0.5</v>
      </c>
      <c r="BB11" s="1">
        <v>1.5</v>
      </c>
      <c r="BC11" s="1">
        <v>11.5</v>
      </c>
      <c r="BD11" s="1">
        <v>9</v>
      </c>
      <c r="BE11" s="1">
        <v>6</v>
      </c>
      <c r="BF11" s="1">
        <v>0.5</v>
      </c>
      <c r="BG11" s="1">
        <v>2</v>
      </c>
      <c r="BH11" s="1">
        <v>4.5</v>
      </c>
      <c r="BI11" s="1">
        <v>2.57</v>
      </c>
      <c r="BJ11" s="1">
        <v>14.5</v>
      </c>
      <c r="BK11" s="1">
        <v>12.5</v>
      </c>
      <c r="BL11" s="1">
        <v>86</v>
      </c>
      <c r="BM11" s="1">
        <v>11.5</v>
      </c>
      <c r="BN11" s="1">
        <v>9</v>
      </c>
      <c r="BO11" s="1">
        <v>78</v>
      </c>
      <c r="BP11" s="1">
        <v>5.5</v>
      </c>
      <c r="BQ11" s="1">
        <v>5</v>
      </c>
      <c r="BR11" s="1">
        <v>91</v>
      </c>
      <c r="BS11" s="1">
        <v>0</v>
      </c>
      <c r="BT11" s="1">
        <v>0</v>
      </c>
      <c r="BU11" s="1">
        <v>2</v>
      </c>
      <c r="BV11" s="1">
        <v>0</v>
      </c>
      <c r="BW11" s="1">
        <v>1</v>
      </c>
      <c r="BX11" s="1">
        <v>0.5</v>
      </c>
      <c r="BY11" s="1">
        <v>32</v>
      </c>
      <c r="BZ11" s="1">
        <v>3.5</v>
      </c>
      <c r="CA11" s="1">
        <v>0.5</v>
      </c>
      <c r="CB11" s="1">
        <v>1</v>
      </c>
      <c r="CC11" s="1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5.5917363000000009</v>
      </c>
      <c r="CL11" s="1">
        <v>2</v>
      </c>
    </row>
    <row r="12" spans="1:90" x14ac:dyDescent="0.25">
      <c r="A12" s="1" t="s">
        <v>68</v>
      </c>
      <c r="B12" s="1">
        <v>6.7</v>
      </c>
      <c r="C12" s="1">
        <v>3</v>
      </c>
      <c r="D12" s="1">
        <v>90</v>
      </c>
      <c r="E12" s="1">
        <v>0.56999999999999995</v>
      </c>
      <c r="F12" s="1">
        <v>1</v>
      </c>
      <c r="G12" s="1">
        <v>0.9</v>
      </c>
      <c r="H12" s="1">
        <v>3</v>
      </c>
      <c r="I12" s="1">
        <v>3.33</v>
      </c>
      <c r="J12" s="1">
        <v>1.33</v>
      </c>
      <c r="K12" s="1">
        <v>1.67</v>
      </c>
      <c r="L12" s="1">
        <v>1.67</v>
      </c>
      <c r="M12" s="1">
        <v>0</v>
      </c>
      <c r="N12" s="1">
        <v>0</v>
      </c>
      <c r="O12" s="1">
        <v>0.26</v>
      </c>
      <c r="P12" s="1">
        <v>0.26</v>
      </c>
      <c r="Q12" s="1">
        <v>0.33</v>
      </c>
      <c r="R12" s="1">
        <v>0.33</v>
      </c>
      <c r="S12" s="1">
        <v>0</v>
      </c>
      <c r="T12" s="1">
        <v>0</v>
      </c>
      <c r="U12" s="1">
        <v>15.67</v>
      </c>
      <c r="V12" s="1">
        <v>11</v>
      </c>
      <c r="W12" s="1">
        <v>70</v>
      </c>
      <c r="X12" s="1">
        <v>1.67</v>
      </c>
      <c r="Y12" s="1">
        <v>0.67</v>
      </c>
      <c r="Z12" s="1">
        <v>40</v>
      </c>
      <c r="AA12" s="1">
        <v>0</v>
      </c>
      <c r="AB12" s="1">
        <v>0</v>
      </c>
      <c r="AC12" s="1">
        <v>3.33</v>
      </c>
      <c r="AD12" s="1">
        <v>1</v>
      </c>
      <c r="AE12" s="1">
        <v>0.59</v>
      </c>
      <c r="AF12" s="1">
        <v>0.67</v>
      </c>
      <c r="AG12" s="1">
        <v>0</v>
      </c>
      <c r="AH12" s="1">
        <v>0</v>
      </c>
      <c r="AI12" s="1">
        <v>0</v>
      </c>
      <c r="AJ12" s="1">
        <v>0</v>
      </c>
      <c r="AK12" s="1">
        <v>46</v>
      </c>
      <c r="AL12" s="1">
        <v>42.8</v>
      </c>
      <c r="AM12" s="1">
        <v>36.6</v>
      </c>
      <c r="AN12" s="1">
        <v>2.8</v>
      </c>
      <c r="AO12" s="1">
        <v>6.1</v>
      </c>
      <c r="AP12" s="1">
        <v>10.33</v>
      </c>
      <c r="AQ12" s="1">
        <v>24.33</v>
      </c>
      <c r="AR12" s="1">
        <v>1.67</v>
      </c>
      <c r="AS12" s="1">
        <v>7</v>
      </c>
      <c r="AT12" s="1">
        <v>2</v>
      </c>
      <c r="AU12" s="1">
        <v>0.33</v>
      </c>
      <c r="AV12" s="1">
        <v>0</v>
      </c>
      <c r="AW12" s="1">
        <v>0</v>
      </c>
      <c r="AX12" s="1">
        <v>4.33</v>
      </c>
      <c r="AY12" s="1">
        <v>0</v>
      </c>
      <c r="AZ12" s="1">
        <v>0.33</v>
      </c>
      <c r="BA12" s="1">
        <v>0</v>
      </c>
      <c r="BB12" s="1">
        <v>0.33</v>
      </c>
      <c r="BC12" s="1">
        <v>19.329999999999998</v>
      </c>
      <c r="BD12" s="1">
        <v>9.67</v>
      </c>
      <c r="BE12" s="1">
        <v>6.67</v>
      </c>
      <c r="BF12" s="1">
        <v>0.67</v>
      </c>
      <c r="BG12" s="1">
        <v>1.67</v>
      </c>
      <c r="BH12" s="1">
        <v>2.33</v>
      </c>
      <c r="BI12" s="1">
        <v>1.94</v>
      </c>
      <c r="BJ12" s="1">
        <v>28.33</v>
      </c>
      <c r="BK12" s="1">
        <v>21.67</v>
      </c>
      <c r="BL12" s="1">
        <v>76</v>
      </c>
      <c r="BM12" s="1">
        <v>23</v>
      </c>
      <c r="BN12" s="1">
        <v>16.329999999999998</v>
      </c>
      <c r="BO12" s="1">
        <v>71</v>
      </c>
      <c r="BP12" s="1">
        <v>15.67</v>
      </c>
      <c r="BQ12" s="1">
        <v>11</v>
      </c>
      <c r="BR12" s="1">
        <v>70</v>
      </c>
      <c r="BS12" s="1">
        <v>1</v>
      </c>
      <c r="BT12" s="1">
        <v>0.67</v>
      </c>
      <c r="BU12" s="1">
        <v>3</v>
      </c>
      <c r="BV12" s="1">
        <v>0</v>
      </c>
      <c r="BW12" s="1">
        <v>0</v>
      </c>
      <c r="BX12" s="1">
        <v>2</v>
      </c>
      <c r="BY12" s="1">
        <v>48.67</v>
      </c>
      <c r="BZ12" s="1">
        <v>6</v>
      </c>
      <c r="CA12" s="1">
        <v>3.67</v>
      </c>
      <c r="CB12" s="1">
        <v>3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2.4123002999999983</v>
      </c>
      <c r="CL12" s="1">
        <v>2</v>
      </c>
    </row>
    <row r="13" spans="1:90" x14ac:dyDescent="0.25">
      <c r="A13" s="1" t="s">
        <v>104</v>
      </c>
      <c r="B13" s="1">
        <v>6</v>
      </c>
      <c r="C13" s="1">
        <v>3</v>
      </c>
      <c r="D13" s="1">
        <v>54</v>
      </c>
      <c r="E13" s="1">
        <v>0.06</v>
      </c>
      <c r="F13" s="1">
        <v>0</v>
      </c>
      <c r="G13" s="1">
        <v>0.1</v>
      </c>
      <c r="H13" s="1">
        <v>0</v>
      </c>
      <c r="I13" s="1">
        <v>0.67</v>
      </c>
      <c r="J13" s="1">
        <v>0</v>
      </c>
      <c r="K13" s="1">
        <v>0.67</v>
      </c>
      <c r="L13" s="1">
        <v>0</v>
      </c>
      <c r="M13" s="1">
        <v>0</v>
      </c>
      <c r="N13" s="1">
        <v>0.33</v>
      </c>
      <c r="O13" s="1">
        <v>0.03</v>
      </c>
      <c r="P13" s="1">
        <v>0.03</v>
      </c>
      <c r="Q13" s="1">
        <v>0</v>
      </c>
      <c r="R13" s="1">
        <v>0</v>
      </c>
      <c r="S13" s="1">
        <v>0</v>
      </c>
      <c r="T13" s="1">
        <v>0</v>
      </c>
      <c r="U13" s="1">
        <v>6</v>
      </c>
      <c r="V13" s="1">
        <v>2.67</v>
      </c>
      <c r="W13" s="1">
        <v>45</v>
      </c>
      <c r="X13" s="1">
        <v>0</v>
      </c>
      <c r="Y13" s="1">
        <v>0</v>
      </c>
      <c r="AA13" s="1">
        <v>0</v>
      </c>
      <c r="AB13" s="1">
        <v>0</v>
      </c>
      <c r="AC13" s="1">
        <v>0.67</v>
      </c>
      <c r="AD13" s="1">
        <v>0</v>
      </c>
      <c r="AE13" s="1">
        <v>0.06</v>
      </c>
      <c r="AF13" s="1">
        <v>0</v>
      </c>
      <c r="AG13" s="1">
        <v>0</v>
      </c>
      <c r="AH13" s="1">
        <v>0</v>
      </c>
      <c r="AI13" s="1">
        <v>0</v>
      </c>
      <c r="AJ13" s="1">
        <v>0.67</v>
      </c>
      <c r="AK13" s="1">
        <v>15.67</v>
      </c>
      <c r="AL13" s="1">
        <v>8.67</v>
      </c>
      <c r="AM13" s="1">
        <v>0.8</v>
      </c>
      <c r="AN13" s="1">
        <v>0.3</v>
      </c>
      <c r="AO13" s="1">
        <v>2.5</v>
      </c>
      <c r="AP13" s="1">
        <v>2</v>
      </c>
      <c r="AQ13" s="1">
        <v>2</v>
      </c>
      <c r="AR13" s="1">
        <v>0</v>
      </c>
      <c r="AS13" s="1">
        <v>1.67</v>
      </c>
      <c r="AT13" s="1">
        <v>0</v>
      </c>
      <c r="AU13" s="1">
        <v>0.67</v>
      </c>
      <c r="AV13" s="1">
        <v>0</v>
      </c>
      <c r="AW13" s="1">
        <v>0</v>
      </c>
      <c r="AX13" s="1">
        <v>0.67</v>
      </c>
      <c r="AY13" s="1">
        <v>0</v>
      </c>
      <c r="AZ13" s="1">
        <v>0</v>
      </c>
      <c r="BA13" s="1">
        <v>0</v>
      </c>
      <c r="BB13" s="1">
        <v>0</v>
      </c>
      <c r="BC13" s="1">
        <v>12</v>
      </c>
      <c r="BD13" s="1">
        <v>6</v>
      </c>
      <c r="BE13" s="1">
        <v>3.67</v>
      </c>
      <c r="BF13" s="1">
        <v>2</v>
      </c>
      <c r="BG13" s="1">
        <v>3</v>
      </c>
      <c r="BH13" s="1">
        <v>1.33</v>
      </c>
      <c r="BI13" s="1">
        <v>1.1200000000000001</v>
      </c>
      <c r="BJ13" s="1">
        <v>12.33</v>
      </c>
      <c r="BK13" s="1">
        <v>7.67</v>
      </c>
      <c r="BL13" s="1">
        <v>62</v>
      </c>
      <c r="BM13" s="1">
        <v>9.67</v>
      </c>
      <c r="BN13" s="1">
        <v>5</v>
      </c>
      <c r="BO13" s="1">
        <v>52</v>
      </c>
      <c r="BP13" s="1">
        <v>6</v>
      </c>
      <c r="BQ13" s="1">
        <v>2.67</v>
      </c>
      <c r="BR13" s="1">
        <v>45</v>
      </c>
      <c r="BS13" s="1">
        <v>0</v>
      </c>
      <c r="BT13" s="1">
        <v>0</v>
      </c>
      <c r="BU13" s="1">
        <v>2</v>
      </c>
      <c r="BV13" s="1">
        <v>1</v>
      </c>
      <c r="BW13" s="1">
        <v>1</v>
      </c>
      <c r="BX13" s="1">
        <v>0</v>
      </c>
      <c r="BY13" s="1">
        <v>16.670000000000002</v>
      </c>
      <c r="BZ13" s="1">
        <v>1.67</v>
      </c>
      <c r="CA13" s="1">
        <v>0.67</v>
      </c>
      <c r="CB13" s="1">
        <v>0.67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4.2168340000000004</v>
      </c>
      <c r="CL13" s="1">
        <v>2</v>
      </c>
    </row>
    <row r="14" spans="1:90" x14ac:dyDescent="0.25">
      <c r="A14" s="1" t="s">
        <v>70</v>
      </c>
      <c r="B14" s="1">
        <v>6.2</v>
      </c>
      <c r="C14" s="1">
        <v>3</v>
      </c>
      <c r="D14" s="1">
        <v>75</v>
      </c>
      <c r="E14" s="1">
        <v>0.26</v>
      </c>
      <c r="F14" s="1">
        <v>0</v>
      </c>
      <c r="G14" s="1">
        <v>0.4</v>
      </c>
      <c r="H14" s="1">
        <v>0</v>
      </c>
      <c r="I14" s="1">
        <v>2.33</v>
      </c>
      <c r="J14" s="1">
        <v>1.33</v>
      </c>
      <c r="K14" s="1">
        <v>1</v>
      </c>
      <c r="L14" s="1">
        <v>1.33</v>
      </c>
      <c r="M14" s="1">
        <v>0</v>
      </c>
      <c r="N14" s="1">
        <v>0</v>
      </c>
      <c r="O14" s="1">
        <v>0.23</v>
      </c>
      <c r="P14" s="1">
        <v>0.23</v>
      </c>
      <c r="Q14" s="1">
        <v>0</v>
      </c>
      <c r="R14" s="1">
        <v>0</v>
      </c>
      <c r="S14" s="1">
        <v>0</v>
      </c>
      <c r="T14" s="1">
        <v>0</v>
      </c>
      <c r="U14" s="1">
        <v>12</v>
      </c>
      <c r="V14" s="1">
        <v>8.67</v>
      </c>
      <c r="W14" s="1">
        <v>72</v>
      </c>
      <c r="X14" s="1">
        <v>1</v>
      </c>
      <c r="Y14" s="1">
        <v>0.33</v>
      </c>
      <c r="Z14" s="1">
        <v>33</v>
      </c>
      <c r="AA14" s="1">
        <v>0</v>
      </c>
      <c r="AB14" s="1">
        <v>0</v>
      </c>
      <c r="AC14" s="1">
        <v>1.67</v>
      </c>
      <c r="AD14" s="1">
        <v>0</v>
      </c>
      <c r="AE14" s="1">
        <v>0.12</v>
      </c>
      <c r="AF14" s="1">
        <v>0</v>
      </c>
      <c r="AG14" s="1">
        <v>0</v>
      </c>
      <c r="AH14" s="1">
        <v>0.33</v>
      </c>
      <c r="AI14" s="1">
        <v>0</v>
      </c>
      <c r="AJ14" s="1">
        <v>0</v>
      </c>
      <c r="AK14" s="1">
        <v>30.33</v>
      </c>
      <c r="AL14" s="1">
        <v>21.87</v>
      </c>
      <c r="AM14" s="1">
        <v>11.6</v>
      </c>
      <c r="AN14" s="1">
        <v>1.3</v>
      </c>
      <c r="AO14" s="1">
        <v>3.8</v>
      </c>
      <c r="AP14" s="1">
        <v>5.33</v>
      </c>
      <c r="AQ14" s="1">
        <v>5.33</v>
      </c>
      <c r="AR14" s="1">
        <v>0</v>
      </c>
      <c r="AS14" s="1">
        <v>1.33</v>
      </c>
      <c r="AT14" s="1">
        <v>1.33</v>
      </c>
      <c r="AU14" s="1">
        <v>0.33</v>
      </c>
      <c r="AV14" s="1">
        <v>0</v>
      </c>
      <c r="AW14" s="1">
        <v>0</v>
      </c>
      <c r="AX14" s="1">
        <v>2.33</v>
      </c>
      <c r="AY14" s="1">
        <v>1</v>
      </c>
      <c r="AZ14" s="1">
        <v>0</v>
      </c>
      <c r="BA14" s="1">
        <v>0.33</v>
      </c>
      <c r="BB14" s="1">
        <v>1.33</v>
      </c>
      <c r="BC14" s="1">
        <v>22.33</v>
      </c>
      <c r="BD14" s="1">
        <v>14.33</v>
      </c>
      <c r="BE14" s="1">
        <v>7.67</v>
      </c>
      <c r="BF14" s="1">
        <v>0.33</v>
      </c>
      <c r="BG14" s="1">
        <v>2.33</v>
      </c>
      <c r="BH14" s="1">
        <v>2.67</v>
      </c>
      <c r="BI14" s="1">
        <v>2.31</v>
      </c>
      <c r="BJ14" s="1">
        <v>24.67</v>
      </c>
      <c r="BK14" s="1">
        <v>18.670000000000002</v>
      </c>
      <c r="BL14" s="1">
        <v>76</v>
      </c>
      <c r="BM14" s="1">
        <v>18.670000000000002</v>
      </c>
      <c r="BN14" s="1">
        <v>12.67</v>
      </c>
      <c r="BO14" s="1">
        <v>68</v>
      </c>
      <c r="BP14" s="1">
        <v>12</v>
      </c>
      <c r="BQ14" s="1">
        <v>8.67</v>
      </c>
      <c r="BR14" s="1">
        <v>72</v>
      </c>
      <c r="BS14" s="1">
        <v>0.33</v>
      </c>
      <c r="BT14" s="1">
        <v>0.33</v>
      </c>
      <c r="BU14" s="1">
        <v>3</v>
      </c>
      <c r="BV14" s="1">
        <v>0</v>
      </c>
      <c r="BW14" s="1">
        <v>1</v>
      </c>
      <c r="BX14" s="1">
        <v>0.67</v>
      </c>
      <c r="BY14" s="1">
        <v>38.67</v>
      </c>
      <c r="BZ14" s="1">
        <v>3.67</v>
      </c>
      <c r="CA14" s="1">
        <v>3</v>
      </c>
      <c r="CB14" s="1">
        <v>2.33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3.3929536000000007</v>
      </c>
      <c r="CL14" s="1">
        <v>2</v>
      </c>
    </row>
    <row r="15" spans="1:90" x14ac:dyDescent="0.25">
      <c r="A15" s="1" t="s">
        <v>72</v>
      </c>
      <c r="B15" s="1">
        <v>5.8</v>
      </c>
      <c r="C15" s="1">
        <v>3</v>
      </c>
      <c r="D15" s="1">
        <v>90</v>
      </c>
      <c r="E15" s="1">
        <v>0.43</v>
      </c>
      <c r="F15" s="1">
        <v>1</v>
      </c>
      <c r="G15" s="1">
        <v>0.3</v>
      </c>
      <c r="H15" s="1">
        <v>1</v>
      </c>
      <c r="I15" s="1">
        <v>2.67</v>
      </c>
      <c r="J15" s="1">
        <v>0.33</v>
      </c>
      <c r="K15" s="1">
        <v>2.67</v>
      </c>
      <c r="L15" s="1">
        <v>0</v>
      </c>
      <c r="M15" s="1">
        <v>0.33</v>
      </c>
      <c r="N15" s="1">
        <v>0.33</v>
      </c>
      <c r="O15" s="1">
        <v>0.22</v>
      </c>
      <c r="P15" s="1">
        <v>0.22</v>
      </c>
      <c r="Q15" s="1">
        <v>0.33</v>
      </c>
      <c r="R15" s="1">
        <v>0.33</v>
      </c>
      <c r="S15" s="1">
        <v>0</v>
      </c>
      <c r="T15" s="1">
        <v>0</v>
      </c>
      <c r="U15" s="1">
        <v>9.33</v>
      </c>
      <c r="V15" s="1">
        <v>5.67</v>
      </c>
      <c r="W15" s="1">
        <v>61</v>
      </c>
      <c r="X15" s="1">
        <v>0.33</v>
      </c>
      <c r="Y15" s="1">
        <v>0</v>
      </c>
      <c r="Z15" s="1">
        <v>0</v>
      </c>
      <c r="AA15" s="1">
        <v>0</v>
      </c>
      <c r="AB15" s="1">
        <v>0</v>
      </c>
      <c r="AC15" s="1">
        <v>0.67</v>
      </c>
      <c r="AD15" s="1">
        <v>0</v>
      </c>
      <c r="AE15" s="1">
        <v>0.11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42.33</v>
      </c>
      <c r="AL15" s="1">
        <v>9.4</v>
      </c>
      <c r="AM15" s="1">
        <v>12.73</v>
      </c>
      <c r="AN15" s="1">
        <v>1.3</v>
      </c>
      <c r="AO15" s="1">
        <v>4.5</v>
      </c>
      <c r="AP15" s="1">
        <v>4.67</v>
      </c>
      <c r="AQ15" s="1">
        <v>12.67</v>
      </c>
      <c r="AR15" s="1">
        <v>0</v>
      </c>
      <c r="AS15" s="1">
        <v>3.33</v>
      </c>
      <c r="AT15" s="1">
        <v>2</v>
      </c>
      <c r="AU15" s="1">
        <v>1</v>
      </c>
      <c r="AV15" s="1">
        <v>0.67</v>
      </c>
      <c r="AW15" s="1">
        <v>67</v>
      </c>
      <c r="AX15" s="1">
        <v>2</v>
      </c>
      <c r="AY15" s="1">
        <v>0</v>
      </c>
      <c r="AZ15" s="1">
        <v>0</v>
      </c>
      <c r="BA15" s="1">
        <v>0</v>
      </c>
      <c r="BB15" s="1">
        <v>0</v>
      </c>
      <c r="BC15" s="1">
        <v>17.670000000000002</v>
      </c>
      <c r="BD15" s="1">
        <v>13</v>
      </c>
      <c r="BE15" s="1">
        <v>6</v>
      </c>
      <c r="BF15" s="1">
        <v>0.67</v>
      </c>
      <c r="BG15" s="1">
        <v>2.67</v>
      </c>
      <c r="BH15" s="1">
        <v>3.67</v>
      </c>
      <c r="BI15" s="1">
        <v>2.42</v>
      </c>
      <c r="BJ15" s="1">
        <v>18</v>
      </c>
      <c r="BK15" s="1">
        <v>13.33</v>
      </c>
      <c r="BL15" s="1">
        <v>74</v>
      </c>
      <c r="BM15" s="1">
        <v>13.67</v>
      </c>
      <c r="BN15" s="1">
        <v>9</v>
      </c>
      <c r="BO15" s="1">
        <v>66</v>
      </c>
      <c r="BP15" s="1">
        <v>9.33</v>
      </c>
      <c r="BQ15" s="1">
        <v>5.67</v>
      </c>
      <c r="BR15" s="1">
        <v>61</v>
      </c>
      <c r="BS15" s="1">
        <v>0</v>
      </c>
      <c r="BT15" s="1">
        <v>0</v>
      </c>
      <c r="BU15" s="1">
        <v>3</v>
      </c>
      <c r="BV15" s="1">
        <v>0</v>
      </c>
      <c r="BW15" s="1">
        <v>0</v>
      </c>
      <c r="BX15" s="1">
        <v>0.33</v>
      </c>
      <c r="BY15" s="1">
        <v>30.67</v>
      </c>
      <c r="BZ15" s="1">
        <v>7</v>
      </c>
      <c r="CA15" s="1">
        <v>0.33</v>
      </c>
      <c r="CB15" s="1">
        <v>1</v>
      </c>
      <c r="CC15" s="1">
        <v>0.67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5.2509772000000003</v>
      </c>
      <c r="CL15" s="1">
        <v>2</v>
      </c>
    </row>
    <row r="16" spans="1:90" x14ac:dyDescent="0.25">
      <c r="A16" s="1" t="s">
        <v>76</v>
      </c>
      <c r="B16" s="1">
        <v>11.5</v>
      </c>
      <c r="C16" s="1">
        <v>3</v>
      </c>
      <c r="D16" s="1">
        <v>90</v>
      </c>
      <c r="E16" s="1">
        <v>0.38</v>
      </c>
      <c r="F16" s="1">
        <v>0.33</v>
      </c>
      <c r="G16" s="1">
        <v>0.5</v>
      </c>
      <c r="H16" s="1">
        <v>2</v>
      </c>
      <c r="I16" s="1">
        <v>1.67</v>
      </c>
      <c r="J16" s="1">
        <v>1</v>
      </c>
      <c r="K16" s="1">
        <v>1.67</v>
      </c>
      <c r="L16" s="1">
        <v>0</v>
      </c>
      <c r="M16" s="1">
        <v>0.33</v>
      </c>
      <c r="N16" s="1">
        <v>0.33</v>
      </c>
      <c r="O16" s="1">
        <v>0.3</v>
      </c>
      <c r="P16" s="1">
        <v>0.3</v>
      </c>
      <c r="Q16" s="1">
        <v>0.67</v>
      </c>
      <c r="R16" s="1">
        <v>0.67</v>
      </c>
      <c r="S16" s="1">
        <v>0</v>
      </c>
      <c r="T16" s="1">
        <v>0</v>
      </c>
      <c r="U16" s="1">
        <v>6</v>
      </c>
      <c r="V16" s="1">
        <v>4.67</v>
      </c>
      <c r="W16" s="1">
        <v>78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1.33</v>
      </c>
      <c r="AD16" s="1">
        <v>0.33</v>
      </c>
      <c r="AE16" s="1">
        <v>0.25</v>
      </c>
      <c r="AF16" s="1">
        <v>0</v>
      </c>
      <c r="AG16" s="1">
        <v>0</v>
      </c>
      <c r="AH16" s="1">
        <v>0</v>
      </c>
      <c r="AI16" s="1">
        <v>0</v>
      </c>
      <c r="AJ16" s="1">
        <v>0.67</v>
      </c>
      <c r="AK16" s="1">
        <v>35.67</v>
      </c>
      <c r="AL16" s="1">
        <v>15.1</v>
      </c>
      <c r="AM16" s="1">
        <v>32.270000000000003</v>
      </c>
      <c r="AN16" s="1">
        <v>1.9</v>
      </c>
      <c r="AO16" s="1">
        <v>5.0999999999999996</v>
      </c>
      <c r="AP16" s="1">
        <v>9.67</v>
      </c>
      <c r="AQ16" s="1">
        <v>25.67</v>
      </c>
      <c r="AR16" s="1">
        <v>1</v>
      </c>
      <c r="AS16" s="1">
        <v>5.67</v>
      </c>
      <c r="AT16" s="1">
        <v>0.33</v>
      </c>
      <c r="AU16" s="1">
        <v>0.33</v>
      </c>
      <c r="AV16" s="1">
        <v>0</v>
      </c>
      <c r="AW16" s="1">
        <v>0</v>
      </c>
      <c r="AX16" s="1">
        <v>2</v>
      </c>
      <c r="AY16" s="1">
        <v>1.33</v>
      </c>
      <c r="AZ16" s="1">
        <v>0.33</v>
      </c>
      <c r="BA16" s="1">
        <v>0</v>
      </c>
      <c r="BB16" s="1">
        <v>1.67</v>
      </c>
      <c r="BC16" s="1">
        <v>13.67</v>
      </c>
      <c r="BD16" s="1">
        <v>8.33</v>
      </c>
      <c r="BE16" s="1">
        <v>4</v>
      </c>
      <c r="BF16" s="1">
        <v>1</v>
      </c>
      <c r="BG16" s="1">
        <v>2</v>
      </c>
      <c r="BH16" s="1">
        <v>1.67</v>
      </c>
      <c r="BI16" s="1">
        <v>1.37</v>
      </c>
      <c r="BJ16" s="1">
        <v>13.33</v>
      </c>
      <c r="BK16" s="1">
        <v>10</v>
      </c>
      <c r="BL16" s="1">
        <v>75</v>
      </c>
      <c r="BM16" s="1">
        <v>11.33</v>
      </c>
      <c r="BN16" s="1">
        <v>7.67</v>
      </c>
      <c r="BO16" s="1">
        <v>68</v>
      </c>
      <c r="BP16" s="1">
        <v>6</v>
      </c>
      <c r="BQ16" s="1">
        <v>4.67</v>
      </c>
      <c r="BR16" s="1">
        <v>78</v>
      </c>
      <c r="BS16" s="1">
        <v>0.33</v>
      </c>
      <c r="BT16" s="1">
        <v>0.33</v>
      </c>
      <c r="BU16" s="1">
        <v>3</v>
      </c>
      <c r="BV16" s="1">
        <v>0</v>
      </c>
      <c r="BW16" s="1">
        <v>0</v>
      </c>
      <c r="BX16" s="1">
        <v>1.67</v>
      </c>
      <c r="BY16" s="1">
        <v>27</v>
      </c>
      <c r="BZ16" s="1">
        <v>5</v>
      </c>
      <c r="CA16" s="1">
        <v>0.67</v>
      </c>
      <c r="CB16" s="1">
        <v>1.67</v>
      </c>
      <c r="CC16" s="1">
        <v>0.33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6.0142208000000013</v>
      </c>
      <c r="CL16" s="1">
        <v>2</v>
      </c>
    </row>
    <row r="17" spans="1:90" x14ac:dyDescent="0.25">
      <c r="A17" s="1" t="s">
        <v>79</v>
      </c>
      <c r="B17" s="1">
        <v>12.3</v>
      </c>
      <c r="C17" s="1">
        <v>3</v>
      </c>
      <c r="D17" s="1">
        <v>90</v>
      </c>
      <c r="E17" s="1">
        <v>0.36</v>
      </c>
      <c r="F17" s="1">
        <v>0</v>
      </c>
      <c r="G17" s="1">
        <v>0.3</v>
      </c>
      <c r="H17" s="1">
        <v>0</v>
      </c>
      <c r="I17" s="1">
        <v>2.33</v>
      </c>
      <c r="J17" s="1">
        <v>0.67</v>
      </c>
      <c r="K17" s="1">
        <v>1</v>
      </c>
      <c r="L17" s="1">
        <v>1.33</v>
      </c>
      <c r="M17" s="1">
        <v>0.33</v>
      </c>
      <c r="N17" s="1">
        <v>0.67</v>
      </c>
      <c r="O17" s="1">
        <v>0.21</v>
      </c>
      <c r="P17" s="1">
        <v>0.21</v>
      </c>
      <c r="Q17" s="1">
        <v>0</v>
      </c>
      <c r="R17" s="1">
        <v>0</v>
      </c>
      <c r="S17" s="1">
        <v>0</v>
      </c>
      <c r="T17" s="1">
        <v>0</v>
      </c>
      <c r="U17" s="1">
        <v>7</v>
      </c>
      <c r="V17" s="1">
        <v>3</v>
      </c>
      <c r="W17" s="1">
        <v>43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0.04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17.670000000000002</v>
      </c>
      <c r="AL17" s="1">
        <v>2.5</v>
      </c>
      <c r="AM17" s="1">
        <v>7</v>
      </c>
      <c r="AN17" s="1">
        <v>1</v>
      </c>
      <c r="AO17" s="1">
        <v>4.0999999999999996</v>
      </c>
      <c r="AP17" s="1">
        <v>2.67</v>
      </c>
      <c r="AQ17" s="1">
        <v>2.67</v>
      </c>
      <c r="AR17" s="1">
        <v>0</v>
      </c>
      <c r="AS17" s="1">
        <v>2</v>
      </c>
      <c r="AT17" s="1">
        <v>3</v>
      </c>
      <c r="AU17" s="1">
        <v>0.33</v>
      </c>
      <c r="AV17" s="1">
        <v>0</v>
      </c>
      <c r="AW17" s="1">
        <v>0</v>
      </c>
      <c r="AX17" s="1">
        <v>1.67</v>
      </c>
      <c r="AY17" s="1">
        <v>1.67</v>
      </c>
      <c r="AZ17" s="1">
        <v>0.33</v>
      </c>
      <c r="BA17" s="1">
        <v>0</v>
      </c>
      <c r="BB17" s="1">
        <v>2</v>
      </c>
      <c r="BC17" s="1">
        <v>16.670000000000002</v>
      </c>
      <c r="BD17" s="1">
        <v>12</v>
      </c>
      <c r="BE17" s="1">
        <v>7</v>
      </c>
      <c r="BF17" s="1">
        <v>0.67</v>
      </c>
      <c r="BG17" s="1">
        <v>2.67</v>
      </c>
      <c r="BH17" s="1">
        <v>3</v>
      </c>
      <c r="BI17" s="1">
        <v>2.35</v>
      </c>
      <c r="BJ17" s="1">
        <v>19.670000000000002</v>
      </c>
      <c r="BK17" s="1">
        <v>13</v>
      </c>
      <c r="BL17" s="1">
        <v>66</v>
      </c>
      <c r="BM17" s="1">
        <v>14.33</v>
      </c>
      <c r="BN17" s="1">
        <v>8</v>
      </c>
      <c r="BO17" s="1">
        <v>56</v>
      </c>
      <c r="BP17" s="1">
        <v>7</v>
      </c>
      <c r="BQ17" s="1">
        <v>3</v>
      </c>
      <c r="BR17" s="1">
        <v>43</v>
      </c>
      <c r="BS17" s="1">
        <v>0.67</v>
      </c>
      <c r="BT17" s="1">
        <v>0</v>
      </c>
      <c r="BU17" s="1">
        <v>3</v>
      </c>
      <c r="BV17" s="1">
        <v>0</v>
      </c>
      <c r="BW17" s="1">
        <v>0</v>
      </c>
      <c r="BX17" s="1">
        <v>1</v>
      </c>
      <c r="BY17" s="1">
        <v>35</v>
      </c>
      <c r="BZ17" s="1">
        <v>1.67</v>
      </c>
      <c r="CA17" s="1">
        <v>2.67</v>
      </c>
      <c r="CB17" s="1">
        <v>2</v>
      </c>
      <c r="CC17" s="1">
        <v>0</v>
      </c>
      <c r="CD17" s="1">
        <v>0</v>
      </c>
      <c r="CE17" s="1">
        <v>0</v>
      </c>
      <c r="CF17" s="1">
        <v>0</v>
      </c>
      <c r="CG17" s="1">
        <v>0.33</v>
      </c>
      <c r="CH17" s="1">
        <v>0</v>
      </c>
      <c r="CI17" s="1">
        <v>0</v>
      </c>
      <c r="CJ17" s="1">
        <v>0</v>
      </c>
      <c r="CK17" s="1">
        <f t="shared" si="0"/>
        <v>4.7241439000000014</v>
      </c>
      <c r="CL17" s="1">
        <v>2</v>
      </c>
    </row>
    <row r="18" spans="1:90" x14ac:dyDescent="0.25">
      <c r="A18" s="1" t="s">
        <v>80</v>
      </c>
      <c r="B18" s="1">
        <v>5.8</v>
      </c>
      <c r="C18" s="1">
        <v>3</v>
      </c>
      <c r="D18" s="1">
        <v>89.67</v>
      </c>
      <c r="E18" s="1">
        <v>0.25</v>
      </c>
      <c r="F18" s="1">
        <v>0.33</v>
      </c>
      <c r="G18" s="1">
        <v>0.4</v>
      </c>
      <c r="H18" s="1">
        <v>1</v>
      </c>
      <c r="I18" s="1">
        <v>2</v>
      </c>
      <c r="J18" s="1">
        <v>1</v>
      </c>
      <c r="K18" s="1">
        <v>1.67</v>
      </c>
      <c r="L18" s="1">
        <v>0.33</v>
      </c>
      <c r="M18" s="1">
        <v>0.33</v>
      </c>
      <c r="N18" s="1">
        <v>0.33</v>
      </c>
      <c r="O18" s="1">
        <v>0.27</v>
      </c>
      <c r="P18" s="1">
        <v>0.27</v>
      </c>
      <c r="Q18" s="1">
        <v>0</v>
      </c>
      <c r="R18" s="1">
        <v>0</v>
      </c>
      <c r="S18" s="1">
        <v>0</v>
      </c>
      <c r="T18" s="1">
        <v>0</v>
      </c>
      <c r="U18" s="1">
        <v>11.33</v>
      </c>
      <c r="V18" s="1">
        <v>5.33</v>
      </c>
      <c r="W18" s="1">
        <v>47</v>
      </c>
      <c r="X18" s="1">
        <v>0.33</v>
      </c>
      <c r="Y18" s="1">
        <v>0</v>
      </c>
      <c r="Z18" s="1">
        <v>0</v>
      </c>
      <c r="AA18" s="1">
        <v>0</v>
      </c>
      <c r="AB18" s="1">
        <v>0</v>
      </c>
      <c r="AC18" s="1">
        <v>1.33</v>
      </c>
      <c r="AD18" s="1">
        <v>0</v>
      </c>
      <c r="AE18" s="1">
        <v>0.1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25.33</v>
      </c>
      <c r="AL18" s="1">
        <v>16.47</v>
      </c>
      <c r="AM18" s="1">
        <v>15.6</v>
      </c>
      <c r="AN18" s="1">
        <v>1.4</v>
      </c>
      <c r="AO18" s="1">
        <v>4.5</v>
      </c>
      <c r="AP18" s="1">
        <v>5.33</v>
      </c>
      <c r="AQ18" s="1">
        <v>8.33</v>
      </c>
      <c r="AR18" s="1">
        <v>0</v>
      </c>
      <c r="AS18" s="1">
        <v>3</v>
      </c>
      <c r="AT18" s="1">
        <v>2</v>
      </c>
      <c r="AU18" s="1">
        <v>1</v>
      </c>
      <c r="AV18" s="1">
        <v>0.67</v>
      </c>
      <c r="AW18" s="1">
        <v>67</v>
      </c>
      <c r="AX18" s="1">
        <v>6</v>
      </c>
      <c r="AY18" s="1">
        <v>1</v>
      </c>
      <c r="AZ18" s="1">
        <v>0</v>
      </c>
      <c r="BA18" s="1">
        <v>1.67</v>
      </c>
      <c r="BB18" s="1">
        <v>2.67</v>
      </c>
      <c r="BC18" s="1">
        <v>19.329999999999998</v>
      </c>
      <c r="BD18" s="1">
        <v>9.67</v>
      </c>
      <c r="BE18" s="1">
        <v>6.67</v>
      </c>
      <c r="BF18" s="1">
        <v>0.67</v>
      </c>
      <c r="BG18" s="1">
        <v>1.67</v>
      </c>
      <c r="BH18" s="1">
        <v>2.33</v>
      </c>
      <c r="BI18" s="1">
        <v>1.94</v>
      </c>
      <c r="BJ18" s="1">
        <v>31.67</v>
      </c>
      <c r="BK18" s="1">
        <v>21</v>
      </c>
      <c r="BL18" s="1">
        <v>66</v>
      </c>
      <c r="BM18" s="1">
        <v>21.33</v>
      </c>
      <c r="BN18" s="1">
        <v>12.67</v>
      </c>
      <c r="BO18" s="1">
        <v>59</v>
      </c>
      <c r="BP18" s="1">
        <v>11.33</v>
      </c>
      <c r="BQ18" s="1">
        <v>5.33</v>
      </c>
      <c r="BR18" s="1">
        <v>47</v>
      </c>
      <c r="BS18" s="1">
        <v>0</v>
      </c>
      <c r="BT18" s="1">
        <v>0</v>
      </c>
      <c r="BU18" s="1">
        <v>3</v>
      </c>
      <c r="BV18" s="1">
        <v>0</v>
      </c>
      <c r="BW18" s="1">
        <v>1</v>
      </c>
      <c r="BX18" s="1">
        <v>1</v>
      </c>
      <c r="BY18" s="1">
        <v>52.33</v>
      </c>
      <c r="BZ18" s="1">
        <v>4.33</v>
      </c>
      <c r="CA18" s="1">
        <v>3.33</v>
      </c>
      <c r="CB18" s="1">
        <v>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0.39819649999999762</v>
      </c>
      <c r="CL18" s="1">
        <v>2</v>
      </c>
    </row>
    <row r="19" spans="1:90" x14ac:dyDescent="0.25">
      <c r="A19" s="1" t="s">
        <v>83</v>
      </c>
      <c r="B19" s="1">
        <v>7.7</v>
      </c>
      <c r="C19" s="1">
        <v>3</v>
      </c>
      <c r="D19" s="1">
        <v>79</v>
      </c>
      <c r="E19" s="1">
        <v>0.06</v>
      </c>
      <c r="F19" s="1">
        <v>0.25</v>
      </c>
      <c r="G19" s="1">
        <v>0.1</v>
      </c>
      <c r="H19" s="1">
        <v>1</v>
      </c>
      <c r="I19" s="1">
        <v>0.67</v>
      </c>
      <c r="J19" s="1">
        <v>0</v>
      </c>
      <c r="K19" s="1">
        <v>0.67</v>
      </c>
      <c r="L19" s="1">
        <v>0</v>
      </c>
      <c r="M19" s="1">
        <v>0</v>
      </c>
      <c r="N19" s="1">
        <v>0</v>
      </c>
      <c r="O19" s="1">
        <v>0.03</v>
      </c>
      <c r="P19" s="1">
        <v>0.03</v>
      </c>
      <c r="Q19" s="1">
        <v>0</v>
      </c>
      <c r="R19" s="1">
        <v>0</v>
      </c>
      <c r="S19" s="1">
        <v>0</v>
      </c>
      <c r="T19" s="1">
        <v>0</v>
      </c>
      <c r="U19" s="1">
        <v>7</v>
      </c>
      <c r="V19" s="1">
        <v>4</v>
      </c>
      <c r="W19" s="1">
        <v>57</v>
      </c>
      <c r="X19" s="1">
        <v>1.33</v>
      </c>
      <c r="Y19" s="1">
        <v>0</v>
      </c>
      <c r="Z19" s="1">
        <v>0</v>
      </c>
      <c r="AA19" s="1">
        <v>0</v>
      </c>
      <c r="AB19" s="1">
        <v>0</v>
      </c>
      <c r="AC19" s="1">
        <v>0.33</v>
      </c>
      <c r="AD19" s="1">
        <v>0</v>
      </c>
      <c r="AE19" s="1">
        <v>0.05</v>
      </c>
      <c r="AF19" s="1">
        <v>0.33</v>
      </c>
      <c r="AG19" s="1">
        <v>0</v>
      </c>
      <c r="AH19" s="1">
        <v>0</v>
      </c>
      <c r="AI19" s="1">
        <v>0</v>
      </c>
      <c r="AJ19" s="1">
        <v>0.67</v>
      </c>
      <c r="AK19" s="1">
        <v>14.67</v>
      </c>
      <c r="AL19" s="1">
        <v>5.73</v>
      </c>
      <c r="AM19" s="1">
        <v>10.33</v>
      </c>
      <c r="AN19" s="1">
        <v>0.3</v>
      </c>
      <c r="AO19" s="1">
        <v>3</v>
      </c>
      <c r="AP19" s="1">
        <v>7</v>
      </c>
      <c r="AQ19" s="1">
        <v>10</v>
      </c>
      <c r="AR19" s="1">
        <v>0</v>
      </c>
      <c r="AS19" s="1">
        <v>3</v>
      </c>
      <c r="AT19" s="1">
        <v>0.67</v>
      </c>
      <c r="AU19" s="1">
        <v>1</v>
      </c>
      <c r="AV19" s="1">
        <v>0.33</v>
      </c>
      <c r="AW19" s="1">
        <v>33</v>
      </c>
      <c r="AX19" s="1">
        <v>2.33</v>
      </c>
      <c r="AY19" s="1">
        <v>0</v>
      </c>
      <c r="AZ19" s="1">
        <v>0.33</v>
      </c>
      <c r="BA19" s="1">
        <v>0.67</v>
      </c>
      <c r="BB19" s="1">
        <v>1</v>
      </c>
      <c r="BC19" s="1">
        <v>17</v>
      </c>
      <c r="BD19" s="1">
        <v>10.33</v>
      </c>
      <c r="BE19" s="1">
        <v>3</v>
      </c>
      <c r="BF19" s="1">
        <v>1</v>
      </c>
      <c r="BG19" s="1">
        <v>2.67</v>
      </c>
      <c r="BH19" s="1">
        <v>1.67</v>
      </c>
      <c r="BI19" s="1">
        <v>1.33</v>
      </c>
      <c r="BJ19" s="1">
        <v>14.67</v>
      </c>
      <c r="BK19" s="1">
        <v>10</v>
      </c>
      <c r="BL19" s="1">
        <v>68</v>
      </c>
      <c r="BM19" s="1">
        <v>12</v>
      </c>
      <c r="BN19" s="1">
        <v>6.67</v>
      </c>
      <c r="BO19" s="1">
        <v>56</v>
      </c>
      <c r="BP19" s="1">
        <v>7</v>
      </c>
      <c r="BQ19" s="1">
        <v>4</v>
      </c>
      <c r="BR19" s="1">
        <v>57</v>
      </c>
      <c r="BS19" s="1">
        <v>0.33</v>
      </c>
      <c r="BT19" s="1">
        <v>0</v>
      </c>
      <c r="BU19" s="1">
        <v>3</v>
      </c>
      <c r="BV19" s="1">
        <v>0</v>
      </c>
      <c r="BW19" s="1">
        <v>2</v>
      </c>
      <c r="BX19" s="1">
        <v>0.67</v>
      </c>
      <c r="BY19" s="1">
        <v>30.33</v>
      </c>
      <c r="BZ19" s="1">
        <v>4.33</v>
      </c>
      <c r="CA19" s="1">
        <v>2</v>
      </c>
      <c r="CB19" s="1">
        <v>2.33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5.8782637999999983</v>
      </c>
      <c r="CL19" s="1">
        <v>2</v>
      </c>
    </row>
    <row r="20" spans="1:90" x14ac:dyDescent="0.25">
      <c r="A20" s="1" t="s">
        <v>107</v>
      </c>
      <c r="B20" s="1">
        <v>6.5</v>
      </c>
      <c r="C20" s="1">
        <v>3</v>
      </c>
      <c r="D20" s="1">
        <v>34.33</v>
      </c>
      <c r="E20" s="1">
        <v>0.28999999999999998</v>
      </c>
      <c r="F20" s="1">
        <v>0.5</v>
      </c>
      <c r="G20" s="1">
        <v>0.5</v>
      </c>
      <c r="H20" s="1">
        <v>2</v>
      </c>
      <c r="I20" s="1">
        <v>1.67</v>
      </c>
      <c r="J20" s="1">
        <v>1.33</v>
      </c>
      <c r="K20" s="1">
        <v>1</v>
      </c>
      <c r="L20" s="1">
        <v>0.67</v>
      </c>
      <c r="M20" s="1">
        <v>0.67</v>
      </c>
      <c r="N20" s="1">
        <v>0</v>
      </c>
      <c r="O20" s="1">
        <v>0.41</v>
      </c>
      <c r="P20" s="1">
        <v>0.41</v>
      </c>
      <c r="Q20" s="1">
        <v>0.67</v>
      </c>
      <c r="R20" s="1">
        <v>0.67</v>
      </c>
      <c r="S20" s="1">
        <v>0</v>
      </c>
      <c r="T20" s="1">
        <v>0</v>
      </c>
      <c r="U20" s="1">
        <v>3.33</v>
      </c>
      <c r="V20" s="1">
        <v>1.67</v>
      </c>
      <c r="W20" s="1">
        <v>50</v>
      </c>
      <c r="X20" s="1">
        <v>0</v>
      </c>
      <c r="Y20" s="1">
        <v>0</v>
      </c>
      <c r="AA20" s="1">
        <v>0</v>
      </c>
      <c r="AB20" s="1">
        <v>0</v>
      </c>
      <c r="AC20" s="1">
        <v>0.33</v>
      </c>
      <c r="AD20" s="1">
        <v>0</v>
      </c>
      <c r="AE20" s="1">
        <v>7.0000000000000007E-2</v>
      </c>
      <c r="AF20" s="1">
        <v>0</v>
      </c>
      <c r="AG20" s="1">
        <v>0</v>
      </c>
      <c r="AH20" s="1">
        <v>0</v>
      </c>
      <c r="AI20" s="1">
        <v>0</v>
      </c>
      <c r="AJ20" s="1">
        <v>0.33</v>
      </c>
      <c r="AK20" s="1">
        <v>27.33</v>
      </c>
      <c r="AL20" s="1">
        <v>4.4000000000000004</v>
      </c>
      <c r="AM20" s="1">
        <v>27.4</v>
      </c>
      <c r="AN20" s="1">
        <v>1.9</v>
      </c>
      <c r="AO20" s="1">
        <v>4.3</v>
      </c>
      <c r="AP20" s="1">
        <v>5</v>
      </c>
      <c r="AQ20" s="1">
        <v>21</v>
      </c>
      <c r="AR20" s="1">
        <v>1</v>
      </c>
      <c r="AS20" s="1">
        <v>5</v>
      </c>
      <c r="AT20" s="1">
        <v>0.67</v>
      </c>
      <c r="AU20" s="1">
        <v>0.33</v>
      </c>
      <c r="AV20" s="1">
        <v>0.33</v>
      </c>
      <c r="AW20" s="1">
        <v>100</v>
      </c>
      <c r="AX20" s="1">
        <v>2</v>
      </c>
      <c r="AY20" s="1">
        <v>1</v>
      </c>
      <c r="AZ20" s="1">
        <v>0</v>
      </c>
      <c r="BA20" s="1">
        <v>0</v>
      </c>
      <c r="BB20" s="1">
        <v>1</v>
      </c>
      <c r="BC20" s="1">
        <v>11.67</v>
      </c>
      <c r="BD20" s="1">
        <v>7.33</v>
      </c>
      <c r="BE20" s="1">
        <v>5</v>
      </c>
      <c r="BF20" s="1">
        <v>1.33</v>
      </c>
      <c r="BG20" s="1">
        <v>2.33</v>
      </c>
      <c r="BH20" s="1">
        <v>2</v>
      </c>
      <c r="BI20" s="1">
        <v>1.55</v>
      </c>
      <c r="BJ20" s="1">
        <v>7.67</v>
      </c>
      <c r="BK20" s="1">
        <v>6</v>
      </c>
      <c r="BL20" s="1">
        <v>78</v>
      </c>
      <c r="BM20" s="1">
        <v>5.33</v>
      </c>
      <c r="BN20" s="1">
        <v>3.67</v>
      </c>
      <c r="BO20" s="1">
        <v>69</v>
      </c>
      <c r="BP20" s="1">
        <v>3.33</v>
      </c>
      <c r="BQ20" s="1">
        <v>1.67</v>
      </c>
      <c r="BR20" s="1">
        <v>50</v>
      </c>
      <c r="BS20" s="1">
        <v>0</v>
      </c>
      <c r="BT20" s="1">
        <v>0</v>
      </c>
      <c r="BU20" s="1">
        <v>1</v>
      </c>
      <c r="BV20" s="1">
        <v>2</v>
      </c>
      <c r="BW20" s="1">
        <v>1</v>
      </c>
      <c r="BX20" s="1">
        <v>0.33</v>
      </c>
      <c r="BY20" s="1">
        <v>14</v>
      </c>
      <c r="BZ20" s="1">
        <v>3.33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4.5740765000000003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90</v>
      </c>
      <c r="E21" s="1">
        <v>0.37</v>
      </c>
      <c r="F21" s="1">
        <v>0.4</v>
      </c>
      <c r="G21" s="1">
        <v>0.6</v>
      </c>
      <c r="H21" s="1">
        <v>2</v>
      </c>
      <c r="I21" s="1">
        <v>4</v>
      </c>
      <c r="J21" s="1">
        <v>1.33</v>
      </c>
      <c r="K21" s="1">
        <v>2.67</v>
      </c>
      <c r="L21" s="1">
        <v>1.33</v>
      </c>
      <c r="M21" s="1">
        <v>0.33</v>
      </c>
      <c r="N21" s="1">
        <v>0.67</v>
      </c>
      <c r="O21" s="1">
        <v>0.4</v>
      </c>
      <c r="P21" s="1">
        <v>0.4</v>
      </c>
      <c r="Q21" s="1">
        <v>0.67</v>
      </c>
      <c r="R21" s="1">
        <v>0.67</v>
      </c>
      <c r="S21" s="1">
        <v>0</v>
      </c>
      <c r="T21" s="1">
        <v>0</v>
      </c>
      <c r="U21" s="1">
        <v>10.67</v>
      </c>
      <c r="V21" s="1">
        <v>7.33</v>
      </c>
      <c r="W21" s="1">
        <v>69</v>
      </c>
      <c r="X21" s="1">
        <v>0.67</v>
      </c>
      <c r="Y21" s="1">
        <v>0</v>
      </c>
      <c r="Z21" s="1">
        <v>0</v>
      </c>
      <c r="AA21" s="1">
        <v>0</v>
      </c>
      <c r="AB21" s="1">
        <v>0</v>
      </c>
      <c r="AC21" s="1">
        <v>1.67</v>
      </c>
      <c r="AD21" s="1">
        <v>0</v>
      </c>
      <c r="AE21" s="1">
        <v>0.2</v>
      </c>
      <c r="AF21" s="1">
        <v>0</v>
      </c>
      <c r="AG21" s="1">
        <v>0</v>
      </c>
      <c r="AH21" s="1">
        <v>0</v>
      </c>
      <c r="AI21" s="1">
        <v>0</v>
      </c>
      <c r="AJ21" s="1">
        <v>0.67</v>
      </c>
      <c r="AK21" s="1">
        <v>65.33</v>
      </c>
      <c r="AL21" s="1">
        <v>21.07</v>
      </c>
      <c r="AM21" s="1">
        <v>27.27</v>
      </c>
      <c r="AN21" s="1">
        <v>2.2000000000000002</v>
      </c>
      <c r="AO21" s="1">
        <v>5</v>
      </c>
      <c r="AP21" s="1">
        <v>5.33</v>
      </c>
      <c r="AQ21" s="1">
        <v>21.33</v>
      </c>
      <c r="AR21" s="1">
        <v>1.33</v>
      </c>
      <c r="AS21" s="1">
        <v>6</v>
      </c>
      <c r="AT21" s="1">
        <v>0.33</v>
      </c>
      <c r="AU21" s="1">
        <v>1.33</v>
      </c>
      <c r="AV21" s="1">
        <v>0</v>
      </c>
      <c r="AW21" s="1">
        <v>0</v>
      </c>
      <c r="AX21" s="1">
        <v>1.33</v>
      </c>
      <c r="AY21" s="1">
        <v>0</v>
      </c>
      <c r="AZ21" s="1">
        <v>0</v>
      </c>
      <c r="BA21" s="1">
        <v>0</v>
      </c>
      <c r="BB21" s="1">
        <v>0</v>
      </c>
      <c r="BC21" s="1">
        <v>12.67</v>
      </c>
      <c r="BD21" s="1">
        <v>8.33</v>
      </c>
      <c r="BE21" s="1">
        <v>2.67</v>
      </c>
      <c r="BF21" s="1">
        <v>1.67</v>
      </c>
      <c r="BG21" s="1">
        <v>3.67</v>
      </c>
      <c r="BH21" s="1">
        <v>0.67</v>
      </c>
      <c r="BI21" s="1">
        <v>0.8</v>
      </c>
      <c r="BJ21" s="1">
        <v>18.329999999999998</v>
      </c>
      <c r="BK21" s="1">
        <v>14.33</v>
      </c>
      <c r="BL21" s="1">
        <v>78</v>
      </c>
      <c r="BM21" s="1">
        <v>16.329999999999998</v>
      </c>
      <c r="BN21" s="1">
        <v>12.33</v>
      </c>
      <c r="BO21" s="1">
        <v>76</v>
      </c>
      <c r="BP21" s="1">
        <v>10.67</v>
      </c>
      <c r="BQ21" s="1">
        <v>7.33</v>
      </c>
      <c r="BR21" s="1">
        <v>69</v>
      </c>
      <c r="BS21" s="1">
        <v>0.33</v>
      </c>
      <c r="BT21" s="1">
        <v>0.33</v>
      </c>
      <c r="BU21" s="1">
        <v>3</v>
      </c>
      <c r="BV21" s="1">
        <v>0</v>
      </c>
      <c r="BW21" s="1">
        <v>0</v>
      </c>
      <c r="BX21" s="1">
        <v>0</v>
      </c>
      <c r="BY21" s="1">
        <v>32.33</v>
      </c>
      <c r="BZ21" s="1">
        <v>6</v>
      </c>
      <c r="CA21" s="1">
        <v>1.33</v>
      </c>
      <c r="CB21" s="1">
        <v>1.33</v>
      </c>
      <c r="CC21" s="1">
        <v>0.67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5.049933600000001</v>
      </c>
      <c r="CL21" s="1">
        <v>2</v>
      </c>
    </row>
    <row r="22" spans="1:90" x14ac:dyDescent="0.25">
      <c r="A22" s="1" t="s">
        <v>101</v>
      </c>
      <c r="B22" s="1">
        <v>7.9</v>
      </c>
      <c r="C22" s="1">
        <v>2</v>
      </c>
      <c r="D22" s="1">
        <v>89</v>
      </c>
      <c r="E22" s="1">
        <v>0.85</v>
      </c>
      <c r="F22" s="1">
        <v>0.5</v>
      </c>
      <c r="G22" s="1">
        <v>1.1000000000000001</v>
      </c>
      <c r="H22" s="1">
        <v>1</v>
      </c>
      <c r="I22" s="1">
        <v>4.5</v>
      </c>
      <c r="J22" s="1">
        <v>2</v>
      </c>
      <c r="K22" s="1">
        <v>4</v>
      </c>
      <c r="L22" s="1">
        <v>0.5</v>
      </c>
      <c r="M22" s="1">
        <v>1</v>
      </c>
      <c r="N22" s="1">
        <v>0</v>
      </c>
      <c r="O22" s="1">
        <v>0.68</v>
      </c>
      <c r="P22" s="1">
        <v>0.68</v>
      </c>
      <c r="Q22" s="1">
        <v>0.5</v>
      </c>
      <c r="R22" s="1">
        <v>0.5</v>
      </c>
      <c r="S22" s="1">
        <v>0</v>
      </c>
      <c r="T22" s="1">
        <v>0</v>
      </c>
      <c r="U22" s="1">
        <v>12.5</v>
      </c>
      <c r="V22" s="1">
        <v>10</v>
      </c>
      <c r="W22" s="1">
        <v>80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2</v>
      </c>
      <c r="AD22" s="1">
        <v>0.5</v>
      </c>
      <c r="AE22" s="1">
        <v>0.41</v>
      </c>
      <c r="AF22" s="1">
        <v>0</v>
      </c>
      <c r="AG22" s="1">
        <v>0</v>
      </c>
      <c r="AH22" s="1">
        <v>0.5</v>
      </c>
      <c r="AI22" s="1">
        <v>0.5</v>
      </c>
      <c r="AJ22" s="1">
        <v>0.5</v>
      </c>
      <c r="AK22" s="1">
        <v>69</v>
      </c>
      <c r="AL22" s="1">
        <v>25.05</v>
      </c>
      <c r="AM22" s="1">
        <v>21.4</v>
      </c>
      <c r="AN22" s="1">
        <v>3.9</v>
      </c>
      <c r="AO22" s="1">
        <v>6.7</v>
      </c>
      <c r="AP22" s="1">
        <v>6.5</v>
      </c>
      <c r="AQ22" s="1">
        <v>14</v>
      </c>
      <c r="AR22" s="1">
        <v>1.5</v>
      </c>
      <c r="AS22" s="1">
        <v>3.5</v>
      </c>
      <c r="AT22" s="1">
        <v>0.5</v>
      </c>
      <c r="AU22" s="1">
        <v>2.5</v>
      </c>
      <c r="AV22" s="1">
        <v>2</v>
      </c>
      <c r="AW22" s="1">
        <v>80</v>
      </c>
      <c r="AX22" s="1">
        <v>2.5</v>
      </c>
      <c r="AY22" s="1">
        <v>0</v>
      </c>
      <c r="AZ22" s="1">
        <v>0</v>
      </c>
      <c r="BA22" s="1">
        <v>0</v>
      </c>
      <c r="BB22" s="1">
        <v>0</v>
      </c>
      <c r="BC22" s="1">
        <v>13</v>
      </c>
      <c r="BD22" s="1">
        <v>8</v>
      </c>
      <c r="BE22" s="1">
        <v>4</v>
      </c>
      <c r="BF22" s="1">
        <v>0</v>
      </c>
      <c r="BG22" s="1">
        <v>1.5</v>
      </c>
      <c r="BH22" s="1">
        <v>0.5</v>
      </c>
      <c r="BI22" s="1">
        <v>1.02</v>
      </c>
      <c r="BJ22" s="1">
        <v>24</v>
      </c>
      <c r="BK22" s="1">
        <v>18</v>
      </c>
      <c r="BL22" s="1">
        <v>75</v>
      </c>
      <c r="BM22" s="1">
        <v>19.5</v>
      </c>
      <c r="BN22" s="1">
        <v>13.5</v>
      </c>
      <c r="BO22" s="1">
        <v>69</v>
      </c>
      <c r="BP22" s="1">
        <v>12.5</v>
      </c>
      <c r="BQ22" s="1">
        <v>10</v>
      </c>
      <c r="BR22" s="1">
        <v>80</v>
      </c>
      <c r="BS22" s="1">
        <v>0.5</v>
      </c>
      <c r="BT22" s="1">
        <v>0.5</v>
      </c>
      <c r="BU22" s="1">
        <v>2</v>
      </c>
      <c r="BV22" s="1">
        <v>0</v>
      </c>
      <c r="BW22" s="1">
        <v>1</v>
      </c>
      <c r="BX22" s="1">
        <v>1</v>
      </c>
      <c r="BY22" s="1">
        <v>48</v>
      </c>
      <c r="BZ22" s="1">
        <v>6</v>
      </c>
      <c r="CA22" s="1">
        <v>2.5</v>
      </c>
      <c r="CB22" s="1">
        <v>1</v>
      </c>
      <c r="CC22" s="1">
        <v>1.5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4.0663846999999977</v>
      </c>
      <c r="CL22" s="1">
        <v>2</v>
      </c>
    </row>
    <row r="23" spans="1:90" x14ac:dyDescent="0.25">
      <c r="A23" s="1" t="s">
        <v>103</v>
      </c>
      <c r="B23" s="1">
        <v>5.7</v>
      </c>
      <c r="C23" s="1">
        <v>3</v>
      </c>
      <c r="D23" s="1">
        <v>84.67</v>
      </c>
      <c r="E23" s="1">
        <v>0.41</v>
      </c>
      <c r="F23" s="1">
        <v>0</v>
      </c>
      <c r="G23" s="1">
        <v>0.3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0.33</v>
      </c>
      <c r="O23" s="1">
        <v>0.2</v>
      </c>
      <c r="P23" s="1">
        <v>0.2</v>
      </c>
      <c r="Q23" s="1">
        <v>0</v>
      </c>
      <c r="R23" s="1">
        <v>0</v>
      </c>
      <c r="S23" s="1">
        <v>0</v>
      </c>
      <c r="T23" s="1">
        <v>0</v>
      </c>
      <c r="U23" s="1">
        <v>7.67</v>
      </c>
      <c r="V23" s="1">
        <v>5</v>
      </c>
      <c r="W23" s="1">
        <v>65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1.33</v>
      </c>
      <c r="AD23" s="1">
        <v>0</v>
      </c>
      <c r="AE23" s="1">
        <v>0.13</v>
      </c>
      <c r="AF23" s="1">
        <v>0</v>
      </c>
      <c r="AG23" s="1">
        <v>0</v>
      </c>
      <c r="AH23" s="1">
        <v>0</v>
      </c>
      <c r="AI23" s="1">
        <v>0</v>
      </c>
      <c r="AJ23" s="1">
        <v>0.67</v>
      </c>
      <c r="AK23" s="1">
        <v>37.33</v>
      </c>
      <c r="AL23" s="1">
        <v>15.03</v>
      </c>
      <c r="AM23" s="1">
        <v>8.1300000000000008</v>
      </c>
      <c r="AN23" s="1">
        <v>1.2</v>
      </c>
      <c r="AO23" s="1">
        <v>4</v>
      </c>
      <c r="AP23" s="1">
        <v>5.67</v>
      </c>
      <c r="AQ23" s="1">
        <v>5.67</v>
      </c>
      <c r="AR23" s="1">
        <v>0</v>
      </c>
      <c r="AS23" s="1">
        <v>2</v>
      </c>
      <c r="AT23" s="1">
        <v>0.33</v>
      </c>
      <c r="AU23" s="1">
        <v>0.67</v>
      </c>
      <c r="AV23" s="1">
        <v>0</v>
      </c>
      <c r="AW23" s="1">
        <v>0</v>
      </c>
      <c r="AX23" s="1">
        <v>2</v>
      </c>
      <c r="AY23" s="1">
        <v>0.33</v>
      </c>
      <c r="AZ23" s="1">
        <v>0.33</v>
      </c>
      <c r="BA23" s="1">
        <v>0</v>
      </c>
      <c r="BB23" s="1">
        <v>0.67</v>
      </c>
      <c r="BC23" s="1">
        <v>11.33</v>
      </c>
      <c r="BD23" s="1">
        <v>6.33</v>
      </c>
      <c r="BE23" s="1">
        <v>2.33</v>
      </c>
      <c r="BF23" s="1">
        <v>1</v>
      </c>
      <c r="BG23" s="1">
        <v>2</v>
      </c>
      <c r="BH23" s="1">
        <v>1.33</v>
      </c>
      <c r="BI23" s="1">
        <v>0.98</v>
      </c>
      <c r="BJ23" s="1">
        <v>15.33</v>
      </c>
      <c r="BK23" s="1">
        <v>11.33</v>
      </c>
      <c r="BL23" s="1">
        <v>74</v>
      </c>
      <c r="BM23" s="1">
        <v>12</v>
      </c>
      <c r="BN23" s="1">
        <v>7.67</v>
      </c>
      <c r="BO23" s="1">
        <v>64</v>
      </c>
      <c r="BP23" s="1">
        <v>7.67</v>
      </c>
      <c r="BQ23" s="1">
        <v>5</v>
      </c>
      <c r="BR23" s="1">
        <v>65</v>
      </c>
      <c r="BS23" s="1">
        <v>0</v>
      </c>
      <c r="BT23" s="1">
        <v>0</v>
      </c>
      <c r="BU23" s="1">
        <v>3</v>
      </c>
      <c r="BV23" s="1">
        <v>0</v>
      </c>
      <c r="BW23" s="1">
        <v>1</v>
      </c>
      <c r="BX23" s="1">
        <v>1.33</v>
      </c>
      <c r="BY23" s="1">
        <v>27.67</v>
      </c>
      <c r="BZ23" s="1">
        <v>5</v>
      </c>
      <c r="CA23" s="1">
        <v>1.67</v>
      </c>
      <c r="CB23" s="1">
        <v>2.33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6.1863514000000022</v>
      </c>
      <c r="CL23" s="1">
        <v>2</v>
      </c>
    </row>
    <row r="24" spans="1:90" x14ac:dyDescent="0.25">
      <c r="A24" s="1" t="s">
        <v>59</v>
      </c>
      <c r="B24" s="1">
        <v>6.7</v>
      </c>
      <c r="C24" s="1">
        <v>3</v>
      </c>
      <c r="D24" s="1">
        <v>86</v>
      </c>
      <c r="E24" s="1">
        <v>0.22</v>
      </c>
      <c r="F24" s="1">
        <v>0</v>
      </c>
      <c r="G24" s="1">
        <v>0.2</v>
      </c>
      <c r="H24" s="1">
        <v>0</v>
      </c>
      <c r="I24" s="1">
        <v>1.67</v>
      </c>
      <c r="J24" s="1">
        <v>0.33</v>
      </c>
      <c r="K24" s="1">
        <v>1.67</v>
      </c>
      <c r="L24" s="1">
        <v>0</v>
      </c>
      <c r="M24" s="1">
        <v>0.33</v>
      </c>
      <c r="N24" s="1">
        <v>1</v>
      </c>
      <c r="O24" s="1">
        <v>0.18</v>
      </c>
      <c r="P24" s="1">
        <v>0.18</v>
      </c>
      <c r="Q24" s="1">
        <v>0</v>
      </c>
      <c r="R24" s="1">
        <v>0</v>
      </c>
      <c r="S24" s="1">
        <v>0</v>
      </c>
      <c r="T24" s="1">
        <v>0</v>
      </c>
      <c r="U24" s="1">
        <v>10</v>
      </c>
      <c r="V24" s="1">
        <v>5.33</v>
      </c>
      <c r="W24" s="1">
        <v>53</v>
      </c>
      <c r="X24" s="1">
        <v>0</v>
      </c>
      <c r="Y24" s="1">
        <v>0</v>
      </c>
      <c r="AA24" s="1">
        <v>0</v>
      </c>
      <c r="AB24" s="1">
        <v>0</v>
      </c>
      <c r="AC24" s="1">
        <v>0.33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19.670000000000002</v>
      </c>
      <c r="AL24" s="1">
        <v>5.57</v>
      </c>
      <c r="AM24" s="1">
        <v>8.4700000000000006</v>
      </c>
      <c r="AN24" s="1">
        <v>0.9</v>
      </c>
      <c r="AO24" s="1">
        <v>3.7</v>
      </c>
      <c r="AP24" s="1">
        <v>3</v>
      </c>
      <c r="AQ24" s="1">
        <v>3</v>
      </c>
      <c r="AR24" s="1">
        <v>0</v>
      </c>
      <c r="AS24" s="1">
        <v>2</v>
      </c>
      <c r="AT24" s="1">
        <v>2</v>
      </c>
      <c r="AU24" s="1">
        <v>1</v>
      </c>
      <c r="AV24" s="1">
        <v>0.67</v>
      </c>
      <c r="AW24" s="1">
        <v>67</v>
      </c>
      <c r="AX24" s="1">
        <v>1.33</v>
      </c>
      <c r="AY24" s="1">
        <v>0.33</v>
      </c>
      <c r="AZ24" s="1">
        <v>1.33</v>
      </c>
      <c r="BA24" s="1">
        <v>0</v>
      </c>
      <c r="BB24" s="1">
        <v>1.67</v>
      </c>
      <c r="BC24" s="1">
        <v>16.329999999999998</v>
      </c>
      <c r="BD24" s="1">
        <v>9.33</v>
      </c>
      <c r="BE24" s="1">
        <v>4.67</v>
      </c>
      <c r="BF24" s="1">
        <v>0.33</v>
      </c>
      <c r="BG24" s="1">
        <v>2.33</v>
      </c>
      <c r="BH24" s="1">
        <v>2</v>
      </c>
      <c r="BI24" s="1">
        <v>1.6</v>
      </c>
      <c r="BJ24" s="1">
        <v>18.329999999999998</v>
      </c>
      <c r="BK24" s="1">
        <v>11</v>
      </c>
      <c r="BL24" s="1">
        <v>60</v>
      </c>
      <c r="BM24" s="1">
        <v>15.67</v>
      </c>
      <c r="BN24" s="1">
        <v>9.67</v>
      </c>
      <c r="BO24" s="1">
        <v>62</v>
      </c>
      <c r="BP24" s="1">
        <v>10</v>
      </c>
      <c r="BQ24" s="1">
        <v>5.33</v>
      </c>
      <c r="BR24" s="1">
        <v>53</v>
      </c>
      <c r="BS24" s="1">
        <v>0</v>
      </c>
      <c r="BT24" s="1">
        <v>0</v>
      </c>
      <c r="BU24" s="1">
        <v>3</v>
      </c>
      <c r="BV24" s="1">
        <v>0</v>
      </c>
      <c r="BW24" s="1">
        <v>2</v>
      </c>
      <c r="BX24" s="1">
        <v>0.33</v>
      </c>
      <c r="BY24" s="1">
        <v>29.33</v>
      </c>
      <c r="BZ24" s="1">
        <v>3.67</v>
      </c>
      <c r="CA24" s="1">
        <v>3</v>
      </c>
      <c r="CB24" s="1">
        <v>1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3.4479870000000021</v>
      </c>
      <c r="CL24" s="1">
        <v>1</v>
      </c>
    </row>
    <row r="25" spans="1:90" x14ac:dyDescent="0.25">
      <c r="A25" s="1" t="s">
        <v>64</v>
      </c>
      <c r="B25" s="1">
        <v>5.2</v>
      </c>
      <c r="C25" s="1">
        <v>3</v>
      </c>
      <c r="D25" s="1">
        <v>40.67</v>
      </c>
      <c r="E25" s="1">
        <v>0.11</v>
      </c>
      <c r="F25" s="1">
        <v>0.33</v>
      </c>
      <c r="G25" s="1">
        <v>0.1</v>
      </c>
      <c r="H25" s="1">
        <v>1</v>
      </c>
      <c r="I25" s="1">
        <v>1</v>
      </c>
      <c r="J25" s="1">
        <v>0.33</v>
      </c>
      <c r="K25" s="1">
        <v>0.33</v>
      </c>
      <c r="L25" s="1">
        <v>0.67</v>
      </c>
      <c r="M25" s="1">
        <v>0</v>
      </c>
      <c r="N25" s="1">
        <v>0.33</v>
      </c>
      <c r="O25" s="1">
        <v>7.0000000000000007E-2</v>
      </c>
      <c r="P25" s="1">
        <v>7.0000000000000007E-2</v>
      </c>
      <c r="Q25" s="1">
        <v>0</v>
      </c>
      <c r="R25" s="1">
        <v>0</v>
      </c>
      <c r="S25" s="1">
        <v>0</v>
      </c>
      <c r="T25" s="1">
        <v>0</v>
      </c>
      <c r="U25" s="1">
        <v>3.33</v>
      </c>
      <c r="V25" s="1">
        <v>2.67</v>
      </c>
      <c r="W25" s="1">
        <v>80</v>
      </c>
      <c r="X25" s="1">
        <v>0</v>
      </c>
      <c r="Y25" s="1">
        <v>0</v>
      </c>
      <c r="AA25" s="1">
        <v>0</v>
      </c>
      <c r="AB25" s="1">
        <v>0</v>
      </c>
      <c r="AC25" s="1">
        <v>0.67</v>
      </c>
      <c r="AD25" s="1">
        <v>0</v>
      </c>
      <c r="AE25" s="1">
        <v>0.05</v>
      </c>
      <c r="AF25" s="1">
        <v>0.33</v>
      </c>
      <c r="AG25" s="1">
        <v>0</v>
      </c>
      <c r="AH25" s="1">
        <v>0</v>
      </c>
      <c r="AI25" s="1">
        <v>0</v>
      </c>
      <c r="AJ25" s="1">
        <v>0</v>
      </c>
      <c r="AK25" s="1">
        <v>11.67</v>
      </c>
      <c r="AL25" s="1">
        <v>7.6</v>
      </c>
      <c r="AM25" s="1">
        <v>8.73</v>
      </c>
      <c r="AN25" s="1">
        <v>0.4</v>
      </c>
      <c r="AO25" s="1">
        <v>2.5</v>
      </c>
      <c r="AP25" s="1">
        <v>3.33</v>
      </c>
      <c r="AQ25" s="1">
        <v>6.33</v>
      </c>
      <c r="AR25" s="1">
        <v>0</v>
      </c>
      <c r="AS25" s="1">
        <v>2.33</v>
      </c>
      <c r="AT25" s="1">
        <v>0.33</v>
      </c>
      <c r="AU25" s="1">
        <v>0.33</v>
      </c>
      <c r="AV25" s="1">
        <v>0.33</v>
      </c>
      <c r="AW25" s="1">
        <v>100</v>
      </c>
      <c r="AX25" s="1">
        <v>0.33</v>
      </c>
      <c r="AY25" s="1">
        <v>1</v>
      </c>
      <c r="AZ25" s="1">
        <v>0</v>
      </c>
      <c r="BA25" s="1">
        <v>0</v>
      </c>
      <c r="BB25" s="1">
        <v>1</v>
      </c>
      <c r="BC25" s="1">
        <v>16.329999999999998</v>
      </c>
      <c r="BD25" s="1">
        <v>9.33</v>
      </c>
      <c r="BE25" s="1">
        <v>4.67</v>
      </c>
      <c r="BF25" s="1">
        <v>0.33</v>
      </c>
      <c r="BG25" s="1">
        <v>2.33</v>
      </c>
      <c r="BH25" s="1">
        <v>2</v>
      </c>
      <c r="BI25" s="1">
        <v>1.6</v>
      </c>
      <c r="BJ25" s="1">
        <v>4.67</v>
      </c>
      <c r="BK25" s="1">
        <v>3.67</v>
      </c>
      <c r="BL25" s="1">
        <v>79</v>
      </c>
      <c r="BM25" s="1">
        <v>4.67</v>
      </c>
      <c r="BN25" s="1">
        <v>3.67</v>
      </c>
      <c r="BO25" s="1">
        <v>79</v>
      </c>
      <c r="BP25" s="1">
        <v>3.33</v>
      </c>
      <c r="BQ25" s="1">
        <v>2.67</v>
      </c>
      <c r="BR25" s="1">
        <v>80</v>
      </c>
      <c r="BS25" s="1">
        <v>0</v>
      </c>
      <c r="BT25" s="1">
        <v>0</v>
      </c>
      <c r="BU25" s="1">
        <v>1</v>
      </c>
      <c r="BV25" s="1">
        <v>2</v>
      </c>
      <c r="BW25" s="1">
        <v>1</v>
      </c>
      <c r="BX25" s="1">
        <v>0.33</v>
      </c>
      <c r="BY25" s="1">
        <v>12.67</v>
      </c>
      <c r="BZ25" s="1">
        <v>3</v>
      </c>
      <c r="CA25" s="1">
        <v>0</v>
      </c>
      <c r="CB25" s="1">
        <v>0.33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4.8110470999999988</v>
      </c>
      <c r="CL25" s="1">
        <v>1</v>
      </c>
    </row>
    <row r="26" spans="1:90" x14ac:dyDescent="0.25">
      <c r="A26" s="1" t="s">
        <v>105</v>
      </c>
      <c r="B26" s="1">
        <v>12.5</v>
      </c>
      <c r="C26" s="1">
        <v>3</v>
      </c>
      <c r="D26" s="1">
        <v>90</v>
      </c>
      <c r="E26" s="1">
        <v>0.47</v>
      </c>
      <c r="F26" s="1">
        <v>0.5</v>
      </c>
      <c r="G26" s="1">
        <v>1.2</v>
      </c>
      <c r="H26" s="1">
        <v>3</v>
      </c>
      <c r="I26" s="1">
        <v>5.67</v>
      </c>
      <c r="J26" s="1">
        <v>2.33</v>
      </c>
      <c r="K26" s="1">
        <v>4.33</v>
      </c>
      <c r="L26" s="1">
        <v>1.33</v>
      </c>
      <c r="M26" s="1">
        <v>1.67</v>
      </c>
      <c r="N26" s="1">
        <v>0</v>
      </c>
      <c r="O26" s="1">
        <v>0.95</v>
      </c>
      <c r="P26" s="1">
        <v>0.95</v>
      </c>
      <c r="Q26" s="1">
        <v>1</v>
      </c>
      <c r="R26" s="1">
        <v>1</v>
      </c>
      <c r="S26" s="1">
        <v>0</v>
      </c>
      <c r="T26" s="1">
        <v>0</v>
      </c>
      <c r="U26" s="1">
        <v>14</v>
      </c>
      <c r="V26" s="1">
        <v>11</v>
      </c>
      <c r="W26" s="1">
        <v>79</v>
      </c>
      <c r="X26" s="1">
        <v>0</v>
      </c>
      <c r="Y26" s="1">
        <v>0</v>
      </c>
      <c r="AA26" s="1">
        <v>0</v>
      </c>
      <c r="AB26" s="1">
        <v>0</v>
      </c>
      <c r="AC26" s="1">
        <v>0.67</v>
      </c>
      <c r="AD26" s="1">
        <v>0</v>
      </c>
      <c r="AE26" s="1">
        <v>0.22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88.67</v>
      </c>
      <c r="AL26" s="1">
        <v>13.57</v>
      </c>
      <c r="AM26" s="1">
        <v>38.729999999999997</v>
      </c>
      <c r="AN26" s="1">
        <v>4.4000000000000004</v>
      </c>
      <c r="AO26" s="1">
        <v>8</v>
      </c>
      <c r="AP26" s="1">
        <v>4.67</v>
      </c>
      <c r="AQ26" s="1">
        <v>28.67</v>
      </c>
      <c r="AR26" s="1">
        <v>1</v>
      </c>
      <c r="AS26" s="1">
        <v>7</v>
      </c>
      <c r="AT26" s="1">
        <v>1</v>
      </c>
      <c r="AU26" s="1">
        <v>0</v>
      </c>
      <c r="AV26" s="1">
        <v>0</v>
      </c>
      <c r="AX26" s="1">
        <v>1.67</v>
      </c>
      <c r="AY26" s="1">
        <v>0.67</v>
      </c>
      <c r="AZ26" s="1">
        <v>0</v>
      </c>
      <c r="BA26" s="1">
        <v>0</v>
      </c>
      <c r="BB26" s="1">
        <v>0.67</v>
      </c>
      <c r="BC26" s="1">
        <v>10.67</v>
      </c>
      <c r="BD26" s="1">
        <v>5</v>
      </c>
      <c r="BE26" s="1">
        <v>3.33</v>
      </c>
      <c r="BF26" s="1">
        <v>0.33</v>
      </c>
      <c r="BG26" s="1">
        <v>1</v>
      </c>
      <c r="BH26" s="1">
        <v>2</v>
      </c>
      <c r="BI26" s="1">
        <v>1.32</v>
      </c>
      <c r="BJ26" s="1">
        <v>32.33</v>
      </c>
      <c r="BK26" s="1">
        <v>26.33</v>
      </c>
      <c r="BL26" s="1">
        <v>81</v>
      </c>
      <c r="BM26" s="1">
        <v>24.67</v>
      </c>
      <c r="BN26" s="1">
        <v>20.329999999999998</v>
      </c>
      <c r="BO26" s="1">
        <v>82</v>
      </c>
      <c r="BP26" s="1">
        <v>14</v>
      </c>
      <c r="BQ26" s="1">
        <v>11</v>
      </c>
      <c r="BR26" s="1">
        <v>79</v>
      </c>
      <c r="BS26" s="1">
        <v>0.33</v>
      </c>
      <c r="BT26" s="1">
        <v>0</v>
      </c>
      <c r="BU26" s="1">
        <v>3</v>
      </c>
      <c r="BV26" s="1">
        <v>0</v>
      </c>
      <c r="BW26" s="1">
        <v>0</v>
      </c>
      <c r="BX26" s="1">
        <v>0.33</v>
      </c>
      <c r="BY26" s="1">
        <v>47.67</v>
      </c>
      <c r="BZ26" s="1">
        <v>8.33</v>
      </c>
      <c r="CA26" s="1">
        <v>1.33</v>
      </c>
      <c r="CB26" s="1">
        <v>1.67</v>
      </c>
      <c r="CC26" s="1">
        <v>0</v>
      </c>
      <c r="CD26" s="1">
        <v>0</v>
      </c>
      <c r="CE26" s="1">
        <v>0</v>
      </c>
      <c r="CF26" s="1">
        <v>0</v>
      </c>
      <c r="CG26" s="1">
        <v>0.33</v>
      </c>
      <c r="CH26" s="1">
        <v>0</v>
      </c>
      <c r="CI26" s="1">
        <v>0</v>
      </c>
      <c r="CJ26" s="1">
        <v>0</v>
      </c>
      <c r="CK26" s="1">
        <f t="shared" si="0"/>
        <v>6.4555156999999985</v>
      </c>
      <c r="CL26" s="1">
        <v>1</v>
      </c>
    </row>
    <row r="27" spans="1:90" x14ac:dyDescent="0.25">
      <c r="A27" s="1" t="s">
        <v>73</v>
      </c>
      <c r="B27" s="1">
        <v>6.5</v>
      </c>
      <c r="C27" s="1">
        <v>3</v>
      </c>
      <c r="D27" s="1">
        <v>90</v>
      </c>
      <c r="E27" s="1">
        <v>0.43</v>
      </c>
      <c r="F27" s="1">
        <v>0.5</v>
      </c>
      <c r="G27" s="1">
        <v>0.5</v>
      </c>
      <c r="H27" s="1">
        <v>2</v>
      </c>
      <c r="I27" s="1">
        <v>1.33</v>
      </c>
      <c r="J27" s="1">
        <v>0.67</v>
      </c>
      <c r="K27" s="1">
        <v>1</v>
      </c>
      <c r="L27" s="1">
        <v>0.33</v>
      </c>
      <c r="M27" s="1">
        <v>0.67</v>
      </c>
      <c r="N27" s="1">
        <v>0</v>
      </c>
      <c r="O27" s="1">
        <v>0.16</v>
      </c>
      <c r="P27" s="1">
        <v>0.41</v>
      </c>
      <c r="Q27" s="1">
        <v>0.67</v>
      </c>
      <c r="R27" s="1">
        <v>0.33</v>
      </c>
      <c r="S27" s="1">
        <v>0.33</v>
      </c>
      <c r="T27" s="1">
        <v>0</v>
      </c>
      <c r="U27" s="1">
        <v>10.33</v>
      </c>
      <c r="V27" s="1">
        <v>7.67</v>
      </c>
      <c r="W27" s="1">
        <v>74</v>
      </c>
      <c r="X27" s="1">
        <v>0.67</v>
      </c>
      <c r="Y27" s="1">
        <v>0</v>
      </c>
      <c r="Z27" s="1">
        <v>0</v>
      </c>
      <c r="AA27" s="1">
        <v>0.33</v>
      </c>
      <c r="AB27" s="1">
        <v>0</v>
      </c>
      <c r="AC27" s="1">
        <v>0</v>
      </c>
      <c r="AD27" s="1">
        <v>0</v>
      </c>
      <c r="AE27" s="1">
        <v>0.05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20.67</v>
      </c>
      <c r="AL27" s="1">
        <v>3.5</v>
      </c>
      <c r="AM27" s="1">
        <v>23.8</v>
      </c>
      <c r="AN27" s="1">
        <v>1.8</v>
      </c>
      <c r="AO27" s="1">
        <v>4.7</v>
      </c>
      <c r="AP27" s="1">
        <v>4.33</v>
      </c>
      <c r="AQ27" s="1">
        <v>20.329999999999998</v>
      </c>
      <c r="AR27" s="1">
        <v>1.33</v>
      </c>
      <c r="AS27" s="1">
        <v>6</v>
      </c>
      <c r="AT27" s="1">
        <v>0.67</v>
      </c>
      <c r="AU27" s="1">
        <v>0.67</v>
      </c>
      <c r="AV27" s="1">
        <v>0.67</v>
      </c>
      <c r="AW27" s="1">
        <v>100</v>
      </c>
      <c r="AX27" s="1">
        <v>5</v>
      </c>
      <c r="AY27" s="1">
        <v>0</v>
      </c>
      <c r="AZ27" s="1">
        <v>0</v>
      </c>
      <c r="BA27" s="1">
        <v>0</v>
      </c>
      <c r="BB27" s="1">
        <v>0</v>
      </c>
      <c r="BC27" s="1">
        <v>9.67</v>
      </c>
      <c r="BD27" s="1">
        <v>5.33</v>
      </c>
      <c r="BE27" s="1">
        <v>2.33</v>
      </c>
      <c r="BF27" s="1">
        <v>0.67</v>
      </c>
      <c r="BG27" s="1">
        <v>0.67</v>
      </c>
      <c r="BH27" s="1">
        <v>1.67</v>
      </c>
      <c r="BI27" s="1">
        <v>1.1100000000000001</v>
      </c>
      <c r="BJ27" s="1">
        <v>24.67</v>
      </c>
      <c r="BK27" s="1">
        <v>21</v>
      </c>
      <c r="BL27" s="1">
        <v>85</v>
      </c>
      <c r="BM27" s="1">
        <v>15.33</v>
      </c>
      <c r="BN27" s="1">
        <v>11</v>
      </c>
      <c r="BO27" s="1">
        <v>72</v>
      </c>
      <c r="BP27" s="1">
        <v>10.33</v>
      </c>
      <c r="BQ27" s="1">
        <v>7.67</v>
      </c>
      <c r="BR27" s="1">
        <v>74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1.33</v>
      </c>
      <c r="BY27" s="1">
        <v>38</v>
      </c>
      <c r="BZ27" s="1">
        <v>3.67</v>
      </c>
      <c r="CA27" s="1">
        <v>1.33</v>
      </c>
      <c r="CB27" s="1">
        <v>1</v>
      </c>
      <c r="CC27" s="1">
        <v>0.33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0.33</v>
      </c>
      <c r="CJ27" s="1">
        <v>0.33</v>
      </c>
      <c r="CK27" s="1">
        <f t="shared" si="0"/>
        <v>5.6984114000000012</v>
      </c>
      <c r="CL27" s="1">
        <v>1</v>
      </c>
    </row>
    <row r="28" spans="1:90" x14ac:dyDescent="0.25">
      <c r="A28" s="1" t="s">
        <v>78</v>
      </c>
      <c r="B28" s="1">
        <v>5.9</v>
      </c>
      <c r="C28" s="1">
        <v>3</v>
      </c>
      <c r="D28" s="1">
        <v>77.67</v>
      </c>
      <c r="E28" s="1">
        <v>0.46</v>
      </c>
      <c r="F28" s="1">
        <v>0.75</v>
      </c>
      <c r="G28" s="1">
        <v>0.7</v>
      </c>
      <c r="H28" s="1">
        <v>3</v>
      </c>
      <c r="I28" s="1">
        <v>1.67</v>
      </c>
      <c r="J28" s="1">
        <v>0.67</v>
      </c>
      <c r="K28" s="1">
        <v>1.33</v>
      </c>
      <c r="L28" s="1">
        <v>0.33</v>
      </c>
      <c r="M28" s="1">
        <v>0.33</v>
      </c>
      <c r="N28" s="1">
        <v>0</v>
      </c>
      <c r="O28" s="1">
        <v>0.23</v>
      </c>
      <c r="P28" s="1">
        <v>0.23</v>
      </c>
      <c r="Q28" s="1">
        <v>0</v>
      </c>
      <c r="R28" s="1">
        <v>0</v>
      </c>
      <c r="S28" s="1">
        <v>0</v>
      </c>
      <c r="T28" s="1">
        <v>0</v>
      </c>
      <c r="U28" s="1">
        <v>7</v>
      </c>
      <c r="V28" s="1">
        <v>5</v>
      </c>
      <c r="W28" s="1">
        <v>71</v>
      </c>
      <c r="X28" s="1">
        <v>0</v>
      </c>
      <c r="Y28" s="1">
        <v>0</v>
      </c>
      <c r="AA28" s="1">
        <v>0</v>
      </c>
      <c r="AB28" s="1">
        <v>0</v>
      </c>
      <c r="AC28" s="1">
        <v>1.33</v>
      </c>
      <c r="AD28" s="1">
        <v>1</v>
      </c>
      <c r="AE28" s="1">
        <v>0.48</v>
      </c>
      <c r="AF28" s="1">
        <v>1</v>
      </c>
      <c r="AG28" s="1">
        <v>0</v>
      </c>
      <c r="AH28" s="1">
        <v>0</v>
      </c>
      <c r="AI28" s="1">
        <v>0</v>
      </c>
      <c r="AJ28" s="1">
        <v>0</v>
      </c>
      <c r="AK28" s="1">
        <v>27</v>
      </c>
      <c r="AL28" s="1">
        <v>15.77</v>
      </c>
      <c r="AM28" s="1">
        <v>18.27</v>
      </c>
      <c r="AN28" s="1">
        <v>2.4</v>
      </c>
      <c r="AO28" s="1">
        <v>5.2</v>
      </c>
      <c r="AP28" s="1">
        <v>7</v>
      </c>
      <c r="AQ28" s="1">
        <v>16</v>
      </c>
      <c r="AR28" s="1">
        <v>0.67</v>
      </c>
      <c r="AS28" s="1">
        <v>5.33</v>
      </c>
      <c r="AT28" s="1">
        <v>0.67</v>
      </c>
      <c r="AU28" s="1">
        <v>0</v>
      </c>
      <c r="AV28" s="1">
        <v>0</v>
      </c>
      <c r="AX28" s="1">
        <v>2.33</v>
      </c>
      <c r="AY28" s="1">
        <v>1.33</v>
      </c>
      <c r="AZ28" s="1">
        <v>0.33</v>
      </c>
      <c r="BA28" s="1">
        <v>0</v>
      </c>
      <c r="BB28" s="1">
        <v>1.67</v>
      </c>
      <c r="BC28" s="1">
        <v>15.33</v>
      </c>
      <c r="BD28" s="1">
        <v>8.67</v>
      </c>
      <c r="BE28" s="1">
        <v>5.33</v>
      </c>
      <c r="BF28" s="1">
        <v>1.33</v>
      </c>
      <c r="BG28" s="1">
        <v>3.33</v>
      </c>
      <c r="BH28" s="1">
        <v>3.33</v>
      </c>
      <c r="BI28" s="1">
        <v>2</v>
      </c>
      <c r="BJ28" s="1">
        <v>13.33</v>
      </c>
      <c r="BK28" s="1">
        <v>10</v>
      </c>
      <c r="BL28" s="1">
        <v>75</v>
      </c>
      <c r="BM28" s="1">
        <v>9.33</v>
      </c>
      <c r="BN28" s="1">
        <v>6.67</v>
      </c>
      <c r="BO28" s="1">
        <v>71</v>
      </c>
      <c r="BP28" s="1">
        <v>7</v>
      </c>
      <c r="BQ28" s="1">
        <v>5</v>
      </c>
      <c r="BR28" s="1">
        <v>71</v>
      </c>
      <c r="BS28" s="1">
        <v>0</v>
      </c>
      <c r="BT28" s="1">
        <v>0</v>
      </c>
      <c r="BU28" s="1">
        <v>3</v>
      </c>
      <c r="BV28" s="1">
        <v>0</v>
      </c>
      <c r="BW28" s="1">
        <v>1</v>
      </c>
      <c r="BX28" s="1">
        <v>0.67</v>
      </c>
      <c r="BY28" s="1">
        <v>22.67</v>
      </c>
      <c r="BZ28" s="1">
        <v>3</v>
      </c>
      <c r="CA28" s="1">
        <v>1.67</v>
      </c>
      <c r="CB28" s="1">
        <v>0.67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4.7617420000000035</v>
      </c>
      <c r="CL28" s="1">
        <v>1</v>
      </c>
    </row>
    <row r="29" spans="1:90" x14ac:dyDescent="0.25">
      <c r="A29" s="1" t="s">
        <v>109</v>
      </c>
      <c r="B29" s="1">
        <v>5.4</v>
      </c>
      <c r="C29" s="1">
        <v>1</v>
      </c>
      <c r="D29" s="1">
        <v>26</v>
      </c>
      <c r="E29" s="1">
        <v>0.04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</v>
      </c>
      <c r="V29" s="1">
        <v>2</v>
      </c>
      <c r="W29" s="1">
        <v>67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0.04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2</v>
      </c>
      <c r="AL29" s="1">
        <v>10.6</v>
      </c>
      <c r="AM29" s="1">
        <v>5.4</v>
      </c>
      <c r="AN29" s="1">
        <v>0.1</v>
      </c>
      <c r="AO29" s="1">
        <v>1.9</v>
      </c>
      <c r="AP29" s="1">
        <v>3</v>
      </c>
      <c r="AQ29" s="1">
        <v>3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1</v>
      </c>
      <c r="AZ29" s="1">
        <v>0</v>
      </c>
      <c r="BA29" s="1">
        <v>0</v>
      </c>
      <c r="BB29" s="1">
        <v>1</v>
      </c>
      <c r="BC29" s="1">
        <v>20</v>
      </c>
      <c r="BD29" s="1">
        <v>10</v>
      </c>
      <c r="BE29" s="1">
        <v>6</v>
      </c>
      <c r="BF29" s="1">
        <v>2</v>
      </c>
      <c r="BG29" s="1">
        <v>4</v>
      </c>
      <c r="BH29" s="1">
        <v>3</v>
      </c>
      <c r="BI29" s="1">
        <v>2.02</v>
      </c>
      <c r="BJ29" s="1">
        <v>10</v>
      </c>
      <c r="BK29" s="1">
        <v>4</v>
      </c>
      <c r="BL29" s="1">
        <v>40</v>
      </c>
      <c r="BM29" s="1">
        <v>9</v>
      </c>
      <c r="BN29" s="1">
        <v>3</v>
      </c>
      <c r="BO29" s="1">
        <v>33</v>
      </c>
      <c r="BP29" s="1">
        <v>3</v>
      </c>
      <c r="BQ29" s="1">
        <v>2</v>
      </c>
      <c r="BR29" s="1">
        <v>67</v>
      </c>
      <c r="BS29" s="1">
        <v>0</v>
      </c>
      <c r="BT29" s="1">
        <v>0</v>
      </c>
      <c r="BU29" s="1">
        <v>0</v>
      </c>
      <c r="BV29" s="1">
        <v>1</v>
      </c>
      <c r="BW29" s="1">
        <v>0</v>
      </c>
      <c r="BX29" s="1">
        <v>3</v>
      </c>
      <c r="BY29" s="1">
        <v>22</v>
      </c>
      <c r="BZ29" s="1">
        <v>1</v>
      </c>
      <c r="CA29" s="1">
        <v>1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3.1926675999999983</v>
      </c>
      <c r="CL29" s="1">
        <v>1</v>
      </c>
    </row>
    <row r="30" spans="1:90" x14ac:dyDescent="0.25">
      <c r="A30" s="1" t="s">
        <v>85</v>
      </c>
      <c r="B30" s="1">
        <v>4.9000000000000004</v>
      </c>
      <c r="C30" s="1">
        <v>2</v>
      </c>
      <c r="D30" s="1">
        <v>6</v>
      </c>
      <c r="E30" s="1">
        <v>0.02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0.5</v>
      </c>
      <c r="V30" s="1">
        <v>0.5</v>
      </c>
      <c r="W30" s="1">
        <v>100</v>
      </c>
      <c r="X30" s="1">
        <v>0.5</v>
      </c>
      <c r="Y30" s="1">
        <v>0.5</v>
      </c>
      <c r="Z30" s="1">
        <v>100</v>
      </c>
      <c r="AA30" s="1">
        <v>0</v>
      </c>
      <c r="AB30" s="1">
        <v>0</v>
      </c>
      <c r="AC30" s="1">
        <v>0.5</v>
      </c>
      <c r="AD30" s="1">
        <v>0</v>
      </c>
      <c r="AE30" s="1">
        <v>0.02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7.05</v>
      </c>
      <c r="AM30" s="1">
        <v>3.1</v>
      </c>
      <c r="AN30" s="1">
        <v>0.1</v>
      </c>
      <c r="AO30" s="1">
        <v>2.1</v>
      </c>
      <c r="AP30" s="1">
        <v>4</v>
      </c>
      <c r="AQ30" s="1">
        <v>4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X30" s="1">
        <v>0.5</v>
      </c>
      <c r="AY30" s="1">
        <v>0.5</v>
      </c>
      <c r="AZ30" s="1">
        <v>0</v>
      </c>
      <c r="BA30" s="1">
        <v>0.5</v>
      </c>
      <c r="BB30" s="1">
        <v>1</v>
      </c>
      <c r="BC30" s="1">
        <v>21</v>
      </c>
      <c r="BD30" s="1">
        <v>16</v>
      </c>
      <c r="BE30" s="1">
        <v>7</v>
      </c>
      <c r="BF30" s="1">
        <v>0.5</v>
      </c>
      <c r="BG30" s="1">
        <v>3.5</v>
      </c>
      <c r="BH30" s="1">
        <v>4</v>
      </c>
      <c r="BI30" s="1">
        <v>2.62</v>
      </c>
      <c r="BJ30" s="1">
        <v>2</v>
      </c>
      <c r="BK30" s="1">
        <v>1</v>
      </c>
      <c r="BL30" s="1">
        <v>50</v>
      </c>
      <c r="BM30" s="1">
        <v>1.5</v>
      </c>
      <c r="BN30" s="1">
        <v>1</v>
      </c>
      <c r="BO30" s="1">
        <v>67</v>
      </c>
      <c r="BP30" s="1">
        <v>0.5</v>
      </c>
      <c r="BQ30" s="1">
        <v>0.5</v>
      </c>
      <c r="BR30" s="1">
        <v>100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</v>
      </c>
      <c r="BY30" s="1">
        <v>3.5</v>
      </c>
      <c r="BZ30" s="1">
        <v>0</v>
      </c>
      <c r="CA30" s="1">
        <v>0.5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6.4835823999999995</v>
      </c>
      <c r="CL30" s="1">
        <v>1</v>
      </c>
    </row>
    <row r="31" spans="1:90" x14ac:dyDescent="0.25">
      <c r="A31" s="1" t="s">
        <v>110</v>
      </c>
      <c r="B31" s="1">
        <v>5.2</v>
      </c>
      <c r="C31" s="1">
        <v>1</v>
      </c>
      <c r="D31" s="1">
        <v>7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1.5</v>
      </c>
      <c r="AM31" s="1">
        <v>0</v>
      </c>
      <c r="AN31" s="1">
        <v>0</v>
      </c>
      <c r="AO31" s="1">
        <v>1.5</v>
      </c>
      <c r="AP31" s="1">
        <v>3</v>
      </c>
      <c r="AQ31" s="1">
        <v>3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15</v>
      </c>
      <c r="BD31" s="1">
        <v>7</v>
      </c>
      <c r="BE31" s="1">
        <v>4</v>
      </c>
      <c r="BF31" s="1">
        <v>1</v>
      </c>
      <c r="BG31" s="1">
        <v>2</v>
      </c>
      <c r="BH31" s="1">
        <v>1</v>
      </c>
      <c r="BI31" s="1">
        <v>1.1299999999999999</v>
      </c>
      <c r="BJ31" s="1">
        <v>4</v>
      </c>
      <c r="BK31" s="1">
        <v>3</v>
      </c>
      <c r="BL31" s="1">
        <v>75</v>
      </c>
      <c r="BM31" s="1">
        <v>2</v>
      </c>
      <c r="BN31" s="1">
        <v>2</v>
      </c>
      <c r="BO31" s="1">
        <v>100</v>
      </c>
      <c r="BP31" s="1">
        <v>1</v>
      </c>
      <c r="BQ31" s="1">
        <v>1</v>
      </c>
      <c r="BR31" s="1">
        <v>100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4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4.8639833000000001</v>
      </c>
      <c r="CL31" s="1">
        <v>1</v>
      </c>
    </row>
    <row r="32" spans="1:90" x14ac:dyDescent="0.25">
      <c r="A32" s="1" t="s">
        <v>87</v>
      </c>
      <c r="B32" s="1">
        <v>8.6999999999999993</v>
      </c>
      <c r="C32" s="1">
        <v>1</v>
      </c>
      <c r="D32" s="1">
        <v>22</v>
      </c>
      <c r="E32" s="1">
        <v>0.02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0.02</v>
      </c>
      <c r="P32" s="1">
        <v>0.02</v>
      </c>
      <c r="Q32" s="1">
        <v>0</v>
      </c>
      <c r="R32" s="1">
        <v>0</v>
      </c>
      <c r="S32" s="1">
        <v>0</v>
      </c>
      <c r="T32" s="1">
        <v>0</v>
      </c>
      <c r="U32" s="1">
        <v>7</v>
      </c>
      <c r="V32" s="1">
        <v>4</v>
      </c>
      <c r="W32" s="1">
        <v>57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0.02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10</v>
      </c>
      <c r="AL32" s="1">
        <v>4.0999999999999996</v>
      </c>
      <c r="AM32" s="1">
        <v>0.6</v>
      </c>
      <c r="AN32" s="1">
        <v>0.2</v>
      </c>
      <c r="AO32" s="1">
        <v>2</v>
      </c>
      <c r="AP32" s="1">
        <v>1</v>
      </c>
      <c r="AQ32" s="1">
        <v>1</v>
      </c>
      <c r="AR32" s="1">
        <v>0</v>
      </c>
      <c r="AS32" s="1">
        <v>1</v>
      </c>
      <c r="AT32" s="1">
        <v>1</v>
      </c>
      <c r="AU32" s="1">
        <v>0</v>
      </c>
      <c r="AV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12</v>
      </c>
      <c r="BD32" s="1">
        <v>10</v>
      </c>
      <c r="BE32" s="1">
        <v>4</v>
      </c>
      <c r="BF32" s="1">
        <v>1</v>
      </c>
      <c r="BG32" s="1">
        <v>3</v>
      </c>
      <c r="BH32" s="1">
        <v>5</v>
      </c>
      <c r="BI32" s="1">
        <v>2.3199999999999998</v>
      </c>
      <c r="BJ32" s="1">
        <v>8</v>
      </c>
      <c r="BK32" s="1">
        <v>5</v>
      </c>
      <c r="BL32" s="1">
        <v>63</v>
      </c>
      <c r="BM32" s="1">
        <v>8</v>
      </c>
      <c r="BN32" s="1">
        <v>5</v>
      </c>
      <c r="BO32" s="1">
        <v>63</v>
      </c>
      <c r="BP32" s="1">
        <v>7</v>
      </c>
      <c r="BQ32" s="1">
        <v>4</v>
      </c>
      <c r="BR32" s="1">
        <v>57</v>
      </c>
      <c r="BS32" s="1">
        <v>1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14</v>
      </c>
      <c r="BZ32" s="1">
        <v>5</v>
      </c>
      <c r="CA32" s="1">
        <v>0</v>
      </c>
      <c r="CB32" s="1">
        <v>1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5.7431554000000009</v>
      </c>
      <c r="CL32" s="1">
        <v>1</v>
      </c>
    </row>
    <row r="33" spans="1:90" x14ac:dyDescent="0.25">
      <c r="A33" s="1" t="s">
        <v>111</v>
      </c>
      <c r="B33" s="1">
        <v>4.5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2</v>
      </c>
      <c r="W33" s="1">
        <v>100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0.6</v>
      </c>
      <c r="AM33" s="1">
        <v>2.2000000000000002</v>
      </c>
      <c r="AN33" s="1">
        <v>0</v>
      </c>
      <c r="AO33" s="1">
        <v>1.3</v>
      </c>
      <c r="AP33" s="1">
        <v>2</v>
      </c>
      <c r="AQ33" s="1">
        <v>2</v>
      </c>
      <c r="AR33" s="1">
        <v>0</v>
      </c>
      <c r="AS33" s="1">
        <v>1</v>
      </c>
      <c r="AT33" s="1">
        <v>0</v>
      </c>
      <c r="AU33" s="1">
        <v>1</v>
      </c>
      <c r="AV33" s="1">
        <v>0</v>
      </c>
      <c r="AW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10</v>
      </c>
      <c r="BD33" s="1">
        <v>4</v>
      </c>
      <c r="BE33" s="1">
        <v>2</v>
      </c>
      <c r="BF33" s="1">
        <v>1</v>
      </c>
      <c r="BG33" s="1">
        <v>3</v>
      </c>
      <c r="BH33" s="1">
        <v>1</v>
      </c>
      <c r="BI33" s="1">
        <v>0.73</v>
      </c>
      <c r="BJ33" s="1">
        <v>4</v>
      </c>
      <c r="BK33" s="1">
        <v>3</v>
      </c>
      <c r="BL33" s="1">
        <v>75</v>
      </c>
      <c r="BM33" s="1">
        <v>4</v>
      </c>
      <c r="BN33" s="1">
        <v>3</v>
      </c>
      <c r="BO33" s="1">
        <v>75</v>
      </c>
      <c r="BP33" s="1">
        <v>2</v>
      </c>
      <c r="BQ33" s="1">
        <v>2</v>
      </c>
      <c r="BR33" s="1">
        <v>100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6</v>
      </c>
      <c r="BZ33" s="1">
        <v>0</v>
      </c>
      <c r="CA33" s="1">
        <v>1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4.0082192999999968</v>
      </c>
      <c r="CL33" s="1">
        <v>1</v>
      </c>
    </row>
    <row r="34" spans="1:90" x14ac:dyDescent="0.25">
      <c r="A34" s="1" t="s">
        <v>89</v>
      </c>
      <c r="B34" s="1">
        <v>6.2</v>
      </c>
      <c r="C34" s="1">
        <v>3</v>
      </c>
      <c r="D34" s="1">
        <v>79.33</v>
      </c>
      <c r="E34" s="1">
        <v>0.25</v>
      </c>
      <c r="F34" s="1">
        <v>0.25</v>
      </c>
      <c r="G34" s="1">
        <v>0.4</v>
      </c>
      <c r="H34" s="1">
        <v>1</v>
      </c>
      <c r="I34" s="1">
        <v>2.33</v>
      </c>
      <c r="J34" s="1">
        <v>1</v>
      </c>
      <c r="K34" s="1">
        <v>2</v>
      </c>
      <c r="L34" s="1">
        <v>0.33</v>
      </c>
      <c r="M34" s="1">
        <v>0.33</v>
      </c>
      <c r="N34" s="1">
        <v>0.67</v>
      </c>
      <c r="O34" s="1">
        <v>0.28999999999999998</v>
      </c>
      <c r="P34" s="1">
        <v>0.28999999999999998</v>
      </c>
      <c r="Q34" s="1">
        <v>0.33</v>
      </c>
      <c r="R34" s="1">
        <v>0.33</v>
      </c>
      <c r="S34" s="1">
        <v>0</v>
      </c>
      <c r="T34" s="1">
        <v>0.33</v>
      </c>
      <c r="U34" s="1">
        <v>8.67</v>
      </c>
      <c r="V34" s="1">
        <v>4.67</v>
      </c>
      <c r="W34" s="1">
        <v>54</v>
      </c>
      <c r="X34" s="1">
        <v>1.67</v>
      </c>
      <c r="Y34" s="1">
        <v>0</v>
      </c>
      <c r="Z34" s="1">
        <v>0</v>
      </c>
      <c r="AA34" s="1">
        <v>1.67</v>
      </c>
      <c r="AB34" s="1">
        <v>0</v>
      </c>
      <c r="AC34" s="1">
        <v>0.33</v>
      </c>
      <c r="AD34" s="1">
        <v>0</v>
      </c>
      <c r="AE34" s="1">
        <v>0.09</v>
      </c>
      <c r="AF34" s="1">
        <v>0</v>
      </c>
      <c r="AG34" s="1">
        <v>0</v>
      </c>
      <c r="AH34" s="1">
        <v>0.67</v>
      </c>
      <c r="AI34" s="1">
        <v>0</v>
      </c>
      <c r="AJ34" s="1">
        <v>0</v>
      </c>
      <c r="AK34" s="1">
        <v>35.33</v>
      </c>
      <c r="AL34" s="1">
        <v>6.23</v>
      </c>
      <c r="AM34" s="1">
        <v>14.8</v>
      </c>
      <c r="AN34" s="1">
        <v>1.4</v>
      </c>
      <c r="AO34" s="1">
        <v>3.8</v>
      </c>
      <c r="AP34" s="1">
        <v>1</v>
      </c>
      <c r="AQ34" s="1">
        <v>9</v>
      </c>
      <c r="AR34" s="1">
        <v>0</v>
      </c>
      <c r="AS34" s="1">
        <v>2.67</v>
      </c>
      <c r="AT34" s="1">
        <v>1.33</v>
      </c>
      <c r="AU34" s="1">
        <v>1.67</v>
      </c>
      <c r="AV34" s="1">
        <v>1</v>
      </c>
      <c r="AW34" s="1">
        <v>60</v>
      </c>
      <c r="AX34" s="1">
        <v>2.33</v>
      </c>
      <c r="AY34" s="1">
        <v>0</v>
      </c>
      <c r="AZ34" s="1">
        <v>0</v>
      </c>
      <c r="BA34" s="1">
        <v>1</v>
      </c>
      <c r="BB34" s="1">
        <v>1</v>
      </c>
      <c r="BC34" s="1">
        <v>15.33</v>
      </c>
      <c r="BD34" s="1">
        <v>8.67</v>
      </c>
      <c r="BE34" s="1">
        <v>5.33</v>
      </c>
      <c r="BF34" s="1">
        <v>1.33</v>
      </c>
      <c r="BG34" s="1">
        <v>3.33</v>
      </c>
      <c r="BH34" s="1">
        <v>3.33</v>
      </c>
      <c r="BI34" s="1">
        <v>2</v>
      </c>
      <c r="BJ34" s="1">
        <v>17.329999999999998</v>
      </c>
      <c r="BK34" s="1">
        <v>11</v>
      </c>
      <c r="BL34" s="1">
        <v>63</v>
      </c>
      <c r="BM34" s="1">
        <v>14.67</v>
      </c>
      <c r="BN34" s="1">
        <v>7</v>
      </c>
      <c r="BO34" s="1">
        <v>48</v>
      </c>
      <c r="BP34" s="1">
        <v>8.67</v>
      </c>
      <c r="BQ34" s="1">
        <v>4.67</v>
      </c>
      <c r="BR34" s="1">
        <v>54</v>
      </c>
      <c r="BS34" s="1">
        <v>0</v>
      </c>
      <c r="BT34" s="1">
        <v>0</v>
      </c>
      <c r="BU34" s="1">
        <v>3</v>
      </c>
      <c r="BV34" s="1">
        <v>0</v>
      </c>
      <c r="BW34" s="1">
        <v>2</v>
      </c>
      <c r="BX34" s="1">
        <v>1.33</v>
      </c>
      <c r="BY34" s="1">
        <v>35</v>
      </c>
      <c r="BZ34" s="1">
        <v>4.33</v>
      </c>
      <c r="CA34" s="1">
        <v>1.33</v>
      </c>
      <c r="CB34" s="1">
        <v>1</v>
      </c>
      <c r="CC34" s="1">
        <v>0</v>
      </c>
      <c r="CD34" s="1">
        <v>0</v>
      </c>
      <c r="CE34" s="1">
        <v>1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3.656902999999998</v>
      </c>
      <c r="CL34" s="1">
        <v>1</v>
      </c>
    </row>
    <row r="35" spans="1:90" x14ac:dyDescent="0.25">
      <c r="A35" s="1" t="s">
        <v>93</v>
      </c>
      <c r="B35" s="1">
        <v>8.4</v>
      </c>
      <c r="C35" s="1">
        <v>1</v>
      </c>
      <c r="D35" s="1">
        <v>9</v>
      </c>
      <c r="E35" s="1">
        <v>0.04</v>
      </c>
      <c r="F35" s="1">
        <v>0</v>
      </c>
      <c r="G35" s="1">
        <v>0.1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1">
        <v>1</v>
      </c>
      <c r="O35" s="1">
        <v>0.04</v>
      </c>
      <c r="P35" s="1">
        <v>0.04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1</v>
      </c>
      <c r="W35" s="1">
        <v>100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0.04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20</v>
      </c>
      <c r="AL35" s="1">
        <v>0.3</v>
      </c>
      <c r="AM35" s="1">
        <v>0.2</v>
      </c>
      <c r="AN35" s="1">
        <v>0.3</v>
      </c>
      <c r="AO35" s="1">
        <v>1.9</v>
      </c>
      <c r="AP35" s="1">
        <v>3</v>
      </c>
      <c r="AQ35" s="1">
        <v>3</v>
      </c>
      <c r="AR35" s="1">
        <v>0</v>
      </c>
      <c r="AS35" s="1">
        <v>1</v>
      </c>
      <c r="AT35" s="1">
        <v>1</v>
      </c>
      <c r="AU35" s="1">
        <v>0</v>
      </c>
      <c r="AV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7</v>
      </c>
      <c r="BD35" s="1">
        <v>4</v>
      </c>
      <c r="BE35" s="1">
        <v>3</v>
      </c>
      <c r="BF35" s="1">
        <v>0</v>
      </c>
      <c r="BG35" s="1">
        <v>2</v>
      </c>
      <c r="BH35" s="1">
        <v>3</v>
      </c>
      <c r="BI35" s="1">
        <v>1.44</v>
      </c>
      <c r="BJ35" s="1">
        <v>2</v>
      </c>
      <c r="BK35" s="1">
        <v>2</v>
      </c>
      <c r="BL35" s="1">
        <v>100</v>
      </c>
      <c r="BM35" s="1">
        <v>3</v>
      </c>
      <c r="BN35" s="1">
        <v>2</v>
      </c>
      <c r="BO35" s="1">
        <v>67</v>
      </c>
      <c r="BP35" s="1">
        <v>1</v>
      </c>
      <c r="BQ35" s="1">
        <v>1</v>
      </c>
      <c r="BR35" s="1">
        <v>100</v>
      </c>
      <c r="BS35" s="1">
        <v>0</v>
      </c>
      <c r="BT35" s="1">
        <v>0</v>
      </c>
      <c r="BU35" s="1">
        <v>0</v>
      </c>
      <c r="BV35" s="1">
        <v>1</v>
      </c>
      <c r="BW35" s="1">
        <v>0</v>
      </c>
      <c r="BX35" s="1">
        <v>0</v>
      </c>
      <c r="BY35" s="1">
        <v>5</v>
      </c>
      <c r="BZ35" s="1">
        <v>2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2.1171348000000005</v>
      </c>
      <c r="CL35" s="1">
        <v>1</v>
      </c>
    </row>
    <row r="36" spans="1:90" x14ac:dyDescent="0.25">
      <c r="A36" s="1" t="s">
        <v>96</v>
      </c>
      <c r="B36" s="1">
        <v>6.1</v>
      </c>
      <c r="C36" s="1">
        <v>3</v>
      </c>
      <c r="D36" s="1">
        <v>55.67</v>
      </c>
      <c r="E36" s="1">
        <v>0.19</v>
      </c>
      <c r="F36" s="1">
        <v>0</v>
      </c>
      <c r="G36" s="1">
        <v>0.3</v>
      </c>
      <c r="H36" s="1">
        <v>0</v>
      </c>
      <c r="I36" s="1">
        <v>1.33</v>
      </c>
      <c r="J36" s="1">
        <v>0</v>
      </c>
      <c r="K36" s="1">
        <v>1.33</v>
      </c>
      <c r="L36" s="1">
        <v>0</v>
      </c>
      <c r="M36" s="1">
        <v>0.33</v>
      </c>
      <c r="N36" s="1">
        <v>1</v>
      </c>
      <c r="O36" s="1">
        <v>0.12</v>
      </c>
      <c r="P36" s="1">
        <v>0.12</v>
      </c>
      <c r="Q36" s="1">
        <v>0</v>
      </c>
      <c r="R36" s="1">
        <v>0</v>
      </c>
      <c r="S36" s="1">
        <v>0</v>
      </c>
      <c r="T36" s="1">
        <v>0</v>
      </c>
      <c r="U36" s="1">
        <v>5.67</v>
      </c>
      <c r="V36" s="1">
        <v>3.33</v>
      </c>
      <c r="W36" s="1">
        <v>59</v>
      </c>
      <c r="X36" s="1">
        <v>0</v>
      </c>
      <c r="Y36" s="1">
        <v>0</v>
      </c>
      <c r="AA36" s="1">
        <v>0</v>
      </c>
      <c r="AB36" s="1">
        <v>0</v>
      </c>
      <c r="AC36" s="1">
        <v>1</v>
      </c>
      <c r="AD36" s="1">
        <v>0.33</v>
      </c>
      <c r="AE36" s="1">
        <v>0.19</v>
      </c>
      <c r="AF36" s="1">
        <v>0</v>
      </c>
      <c r="AG36" s="1">
        <v>0</v>
      </c>
      <c r="AH36" s="1">
        <v>0</v>
      </c>
      <c r="AI36" s="1">
        <v>0</v>
      </c>
      <c r="AJ36" s="1">
        <v>0.33</v>
      </c>
      <c r="AK36" s="1">
        <v>13.33</v>
      </c>
      <c r="AL36" s="1">
        <v>12.4</v>
      </c>
      <c r="AM36" s="1">
        <v>4.4000000000000004</v>
      </c>
      <c r="AN36" s="1">
        <v>1.1000000000000001</v>
      </c>
      <c r="AO36" s="1">
        <v>3.6</v>
      </c>
      <c r="AP36" s="1">
        <v>5.33</v>
      </c>
      <c r="AQ36" s="1">
        <v>5.33</v>
      </c>
      <c r="AR36" s="1">
        <v>0</v>
      </c>
      <c r="AS36" s="1">
        <v>1.67</v>
      </c>
      <c r="AT36" s="1">
        <v>0.67</v>
      </c>
      <c r="AU36" s="1">
        <v>0.33</v>
      </c>
      <c r="AV36" s="1">
        <v>0.33</v>
      </c>
      <c r="AW36" s="1">
        <v>100</v>
      </c>
      <c r="AX36" s="1">
        <v>1</v>
      </c>
      <c r="AY36" s="1">
        <v>1.33</v>
      </c>
      <c r="AZ36" s="1">
        <v>0.33</v>
      </c>
      <c r="BA36" s="1">
        <v>0</v>
      </c>
      <c r="BB36" s="1">
        <v>1.67</v>
      </c>
      <c r="BC36" s="1">
        <v>11.67</v>
      </c>
      <c r="BD36" s="1">
        <v>7.33</v>
      </c>
      <c r="BE36" s="1">
        <v>5</v>
      </c>
      <c r="BF36" s="1">
        <v>1.33</v>
      </c>
      <c r="BG36" s="1">
        <v>2.33</v>
      </c>
      <c r="BH36" s="1">
        <v>2</v>
      </c>
      <c r="BI36" s="1">
        <v>1.55</v>
      </c>
      <c r="BJ36" s="1">
        <v>11.67</v>
      </c>
      <c r="BK36" s="1">
        <v>6.67</v>
      </c>
      <c r="BL36" s="1">
        <v>57</v>
      </c>
      <c r="BM36" s="1">
        <v>9.33</v>
      </c>
      <c r="BN36" s="1">
        <v>5</v>
      </c>
      <c r="BO36" s="1">
        <v>54</v>
      </c>
      <c r="BP36" s="1">
        <v>5.67</v>
      </c>
      <c r="BQ36" s="1">
        <v>3.33</v>
      </c>
      <c r="BR36" s="1">
        <v>59</v>
      </c>
      <c r="BS36" s="1">
        <v>0</v>
      </c>
      <c r="BT36" s="1">
        <v>0</v>
      </c>
      <c r="BU36" s="1">
        <v>2</v>
      </c>
      <c r="BV36" s="1">
        <v>1</v>
      </c>
      <c r="BW36" s="1">
        <v>2</v>
      </c>
      <c r="BX36" s="1">
        <v>0</v>
      </c>
      <c r="BY36" s="1">
        <v>17.670000000000002</v>
      </c>
      <c r="BZ36" s="1">
        <v>3</v>
      </c>
      <c r="CA36" s="1">
        <v>1</v>
      </c>
      <c r="CB36" s="1">
        <v>0.67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4.7225656000000011</v>
      </c>
      <c r="CL36" s="1">
        <v>1</v>
      </c>
    </row>
    <row r="37" spans="1:90" x14ac:dyDescent="0.25">
      <c r="A37" s="1" t="s">
        <v>97</v>
      </c>
      <c r="B37" s="1">
        <v>5.2</v>
      </c>
      <c r="C37" s="1">
        <v>3</v>
      </c>
      <c r="D37" s="1">
        <v>49.33</v>
      </c>
      <c r="E37" s="1">
        <v>0.1</v>
      </c>
      <c r="F37" s="1">
        <v>0</v>
      </c>
      <c r="G37" s="1">
        <v>0.1</v>
      </c>
      <c r="H37" s="1">
        <v>0</v>
      </c>
      <c r="I37" s="1">
        <v>1</v>
      </c>
      <c r="J37" s="1">
        <v>0.33</v>
      </c>
      <c r="K37" s="1">
        <v>1</v>
      </c>
      <c r="L37" s="1">
        <v>0</v>
      </c>
      <c r="M37" s="1">
        <v>0</v>
      </c>
      <c r="N37" s="1">
        <v>0.67</v>
      </c>
      <c r="O37" s="1">
        <v>0.06</v>
      </c>
      <c r="P37" s="1">
        <v>0.06</v>
      </c>
      <c r="Q37" s="1">
        <v>0</v>
      </c>
      <c r="R37" s="1">
        <v>0</v>
      </c>
      <c r="S37" s="1">
        <v>0</v>
      </c>
      <c r="T37" s="1">
        <v>0</v>
      </c>
      <c r="U37" s="1">
        <v>6.33</v>
      </c>
      <c r="V37" s="1">
        <v>3.33</v>
      </c>
      <c r="W37" s="1">
        <v>53</v>
      </c>
      <c r="X37" s="1">
        <v>0</v>
      </c>
      <c r="Y37" s="1">
        <v>0</v>
      </c>
      <c r="AA37" s="1">
        <v>0</v>
      </c>
      <c r="AB37" s="1">
        <v>0</v>
      </c>
      <c r="AC37" s="1">
        <v>0.33</v>
      </c>
      <c r="AD37" s="1">
        <v>0</v>
      </c>
      <c r="AE37" s="1">
        <v>0.04</v>
      </c>
      <c r="AF37" s="1">
        <v>0</v>
      </c>
      <c r="AG37" s="1">
        <v>0</v>
      </c>
      <c r="AH37" s="1">
        <v>0.33</v>
      </c>
      <c r="AI37" s="1">
        <v>0</v>
      </c>
      <c r="AJ37" s="1">
        <v>0</v>
      </c>
      <c r="AK37" s="1">
        <v>12.33</v>
      </c>
      <c r="AL37" s="1">
        <v>5.53</v>
      </c>
      <c r="AM37" s="1">
        <v>1.53</v>
      </c>
      <c r="AN37" s="1">
        <v>0.4</v>
      </c>
      <c r="AO37" s="1">
        <v>1.9</v>
      </c>
      <c r="AP37" s="1">
        <v>-1.33</v>
      </c>
      <c r="AQ37" s="1">
        <v>-1.33</v>
      </c>
      <c r="AR37" s="1">
        <v>0</v>
      </c>
      <c r="AS37" s="1">
        <v>1</v>
      </c>
      <c r="AT37" s="1">
        <v>1.67</v>
      </c>
      <c r="AU37" s="1">
        <v>0.33</v>
      </c>
      <c r="AV37" s="1">
        <v>0</v>
      </c>
      <c r="AW37" s="1">
        <v>0</v>
      </c>
      <c r="AX37" s="1">
        <v>1.33</v>
      </c>
      <c r="AY37" s="1">
        <v>0</v>
      </c>
      <c r="AZ37" s="1">
        <v>0</v>
      </c>
      <c r="BA37" s="1">
        <v>0</v>
      </c>
      <c r="BB37" s="1">
        <v>0</v>
      </c>
      <c r="BC37" s="1">
        <v>16.329999999999998</v>
      </c>
      <c r="BD37" s="1">
        <v>9.33</v>
      </c>
      <c r="BE37" s="1">
        <v>4.67</v>
      </c>
      <c r="BF37" s="1">
        <v>0.33</v>
      </c>
      <c r="BG37" s="1">
        <v>2.33</v>
      </c>
      <c r="BH37" s="1">
        <v>2</v>
      </c>
      <c r="BI37" s="1">
        <v>1.6</v>
      </c>
      <c r="BJ37" s="1">
        <v>10.67</v>
      </c>
      <c r="BK37" s="1">
        <v>6.67</v>
      </c>
      <c r="BL37" s="1">
        <v>63</v>
      </c>
      <c r="BM37" s="1">
        <v>7.67</v>
      </c>
      <c r="BN37" s="1">
        <v>4</v>
      </c>
      <c r="BO37" s="1">
        <v>52</v>
      </c>
      <c r="BP37" s="1">
        <v>6.33</v>
      </c>
      <c r="BQ37" s="1">
        <v>3.33</v>
      </c>
      <c r="BR37" s="1">
        <v>53</v>
      </c>
      <c r="BS37" s="1">
        <v>0.33</v>
      </c>
      <c r="BT37" s="1">
        <v>0</v>
      </c>
      <c r="BU37" s="1">
        <v>2</v>
      </c>
      <c r="BV37" s="1">
        <v>1</v>
      </c>
      <c r="BW37" s="1">
        <v>2</v>
      </c>
      <c r="BX37" s="1">
        <v>0.33</v>
      </c>
      <c r="BY37" s="1">
        <v>17</v>
      </c>
      <c r="BZ37" s="1">
        <v>3</v>
      </c>
      <c r="CA37" s="1">
        <v>2</v>
      </c>
      <c r="CB37" s="1">
        <v>0.67</v>
      </c>
      <c r="CC37" s="1">
        <v>0.33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2.828495500000002</v>
      </c>
      <c r="CL37" s="1">
        <v>1</v>
      </c>
    </row>
    <row r="38" spans="1:90" x14ac:dyDescent="0.25">
      <c r="A38" s="1" t="s">
        <v>99</v>
      </c>
      <c r="B38" s="1">
        <v>5.8</v>
      </c>
      <c r="C38" s="1">
        <v>3</v>
      </c>
      <c r="D38" s="1">
        <v>87.33</v>
      </c>
      <c r="E38" s="1">
        <v>0.15</v>
      </c>
      <c r="F38" s="1">
        <v>0</v>
      </c>
      <c r="G38" s="1">
        <v>0.3</v>
      </c>
      <c r="H38" s="1">
        <v>0</v>
      </c>
      <c r="I38" s="1">
        <v>2.67</v>
      </c>
      <c r="J38" s="1">
        <v>0</v>
      </c>
      <c r="K38" s="1">
        <v>1.33</v>
      </c>
      <c r="L38" s="1">
        <v>1.33</v>
      </c>
      <c r="M38" s="1">
        <v>0.33</v>
      </c>
      <c r="N38" s="1">
        <v>0</v>
      </c>
      <c r="O38" s="1">
        <v>0.15</v>
      </c>
      <c r="P38" s="1">
        <v>0.15</v>
      </c>
      <c r="Q38" s="1">
        <v>0</v>
      </c>
      <c r="R38" s="1">
        <v>0</v>
      </c>
      <c r="S38" s="1">
        <v>0</v>
      </c>
      <c r="T38" s="1">
        <v>0</v>
      </c>
      <c r="U38" s="1">
        <v>14</v>
      </c>
      <c r="V38" s="1">
        <v>12.67</v>
      </c>
      <c r="W38" s="1">
        <v>91</v>
      </c>
      <c r="X38" s="1">
        <v>2.33</v>
      </c>
      <c r="Y38" s="1">
        <v>0.33</v>
      </c>
      <c r="Z38" s="1">
        <v>14</v>
      </c>
      <c r="AA38" s="1">
        <v>0</v>
      </c>
      <c r="AB38" s="1">
        <v>0</v>
      </c>
      <c r="AC38" s="1">
        <v>1.33</v>
      </c>
      <c r="AD38" s="1">
        <v>0</v>
      </c>
      <c r="AE38" s="1">
        <v>0.11</v>
      </c>
      <c r="AF38" s="1">
        <v>0</v>
      </c>
      <c r="AG38" s="1">
        <v>0</v>
      </c>
      <c r="AH38" s="1">
        <v>0</v>
      </c>
      <c r="AI38" s="1">
        <v>0</v>
      </c>
      <c r="AJ38" s="1">
        <v>0.67</v>
      </c>
      <c r="AK38" s="1">
        <v>26.33</v>
      </c>
      <c r="AL38" s="1">
        <v>20.37</v>
      </c>
      <c r="AM38" s="1">
        <v>7.2</v>
      </c>
      <c r="AN38" s="1">
        <v>0.9</v>
      </c>
      <c r="AO38" s="1">
        <v>4</v>
      </c>
      <c r="AP38" s="1">
        <v>9.33</v>
      </c>
      <c r="AQ38" s="1">
        <v>9.33</v>
      </c>
      <c r="AR38" s="1">
        <v>0</v>
      </c>
      <c r="AS38" s="1">
        <v>2</v>
      </c>
      <c r="AT38" s="1">
        <v>1</v>
      </c>
      <c r="AU38" s="1">
        <v>2</v>
      </c>
      <c r="AV38" s="1">
        <v>1</v>
      </c>
      <c r="AW38" s="1">
        <v>50</v>
      </c>
      <c r="AX38" s="1">
        <v>6</v>
      </c>
      <c r="AY38" s="1">
        <v>0</v>
      </c>
      <c r="AZ38" s="1">
        <v>0.33</v>
      </c>
      <c r="BA38" s="1">
        <v>0.67</v>
      </c>
      <c r="BB38" s="1">
        <v>1</v>
      </c>
      <c r="BC38" s="1">
        <v>11.67</v>
      </c>
      <c r="BD38" s="1">
        <v>7.33</v>
      </c>
      <c r="BE38" s="1">
        <v>5</v>
      </c>
      <c r="BF38" s="1">
        <v>1.33</v>
      </c>
      <c r="BG38" s="1">
        <v>2.33</v>
      </c>
      <c r="BH38" s="1">
        <v>2</v>
      </c>
      <c r="BI38" s="1">
        <v>1.55</v>
      </c>
      <c r="BJ38" s="1">
        <v>33</v>
      </c>
      <c r="BK38" s="1">
        <v>30</v>
      </c>
      <c r="BL38" s="1">
        <v>91</v>
      </c>
      <c r="BM38" s="1">
        <v>23.33</v>
      </c>
      <c r="BN38" s="1">
        <v>19</v>
      </c>
      <c r="BO38" s="1">
        <v>81</v>
      </c>
      <c r="BP38" s="1">
        <v>14</v>
      </c>
      <c r="BQ38" s="1">
        <v>12.67</v>
      </c>
      <c r="BR38" s="1">
        <v>91</v>
      </c>
      <c r="BS38" s="1">
        <v>0.33</v>
      </c>
      <c r="BT38" s="1">
        <v>0.33</v>
      </c>
      <c r="BU38" s="1">
        <v>3</v>
      </c>
      <c r="BV38" s="1">
        <v>0</v>
      </c>
      <c r="BW38" s="1">
        <v>2</v>
      </c>
      <c r="BX38" s="1">
        <v>0.33</v>
      </c>
      <c r="BY38" s="1">
        <v>55</v>
      </c>
      <c r="BZ38" s="1">
        <v>3</v>
      </c>
      <c r="CA38" s="1">
        <v>2.33</v>
      </c>
      <c r="CB38" s="1">
        <v>2</v>
      </c>
      <c r="CC38" s="1">
        <v>2</v>
      </c>
      <c r="CD38" s="1">
        <v>0</v>
      </c>
      <c r="CE38" s="1">
        <v>0</v>
      </c>
      <c r="CF38" s="1">
        <v>0</v>
      </c>
      <c r="CG38" s="1">
        <v>0.33</v>
      </c>
      <c r="CH38" s="1">
        <v>0</v>
      </c>
      <c r="CI38" s="1">
        <v>0</v>
      </c>
      <c r="CJ38" s="1">
        <v>0</v>
      </c>
      <c r="CK38" s="1">
        <f t="shared" si="0"/>
        <v>4.2798013999999966</v>
      </c>
      <c r="CL38" s="1">
        <v>1</v>
      </c>
    </row>
    <row r="39" spans="1:90" x14ac:dyDescent="0.25">
      <c r="A39" s="1" t="s">
        <v>112</v>
      </c>
      <c r="B39" s="1">
        <v>4.5</v>
      </c>
      <c r="C39" s="1">
        <v>1</v>
      </c>
      <c r="D39" s="1">
        <v>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X39" s="1">
        <v>0</v>
      </c>
      <c r="Y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1.8</v>
      </c>
      <c r="AP39" s="1">
        <v>2</v>
      </c>
      <c r="AQ39" s="1">
        <v>2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28</v>
      </c>
      <c r="BD39" s="1">
        <v>17</v>
      </c>
      <c r="BE39" s="1">
        <v>4</v>
      </c>
      <c r="BF39" s="1">
        <v>2</v>
      </c>
      <c r="BG39" s="1">
        <v>5</v>
      </c>
      <c r="BH39" s="1">
        <v>2</v>
      </c>
      <c r="BI39" s="1">
        <v>1.99</v>
      </c>
      <c r="BJ39" s="1">
        <v>0</v>
      </c>
      <c r="BK39" s="1">
        <v>0</v>
      </c>
      <c r="BM39" s="1">
        <v>0</v>
      </c>
      <c r="BN39" s="1">
        <v>0</v>
      </c>
      <c r="BP39" s="1">
        <v>0</v>
      </c>
      <c r="BQ39" s="1">
        <v>0</v>
      </c>
      <c r="BS39" s="1">
        <v>0</v>
      </c>
      <c r="BT39" s="1">
        <v>0</v>
      </c>
      <c r="BU39" s="1">
        <v>0</v>
      </c>
      <c r="BV39" s="1">
        <v>1</v>
      </c>
      <c r="BW39" s="1">
        <v>0</v>
      </c>
      <c r="BX39" s="1">
        <v>0</v>
      </c>
      <c r="BY39" s="1">
        <v>1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f t="shared" si="0"/>
        <v>8.5847938999999975</v>
      </c>
      <c r="CL39" s="1">
        <v>1</v>
      </c>
    </row>
    <row r="40" spans="1:90" x14ac:dyDescent="0.25">
      <c r="A40" s="1" t="s">
        <v>69</v>
      </c>
      <c r="B40" s="1">
        <v>5.2</v>
      </c>
      <c r="C40" s="1">
        <v>2</v>
      </c>
      <c r="D40" s="1">
        <v>6</v>
      </c>
      <c r="E40" s="1">
        <v>0.03</v>
      </c>
      <c r="F40" s="1">
        <v>0</v>
      </c>
      <c r="G40" s="1">
        <v>0</v>
      </c>
      <c r="H40" s="1">
        <v>0</v>
      </c>
      <c r="I40" s="1">
        <v>1.5</v>
      </c>
      <c r="J40" s="1">
        <v>0</v>
      </c>
      <c r="K40" s="1">
        <v>1</v>
      </c>
      <c r="L40" s="1">
        <v>0.5</v>
      </c>
      <c r="M40" s="1">
        <v>0</v>
      </c>
      <c r="N40" s="1">
        <v>1</v>
      </c>
      <c r="O40" s="1">
        <v>0.02</v>
      </c>
      <c r="P40" s="1">
        <v>0.02</v>
      </c>
      <c r="Q40" s="1">
        <v>0</v>
      </c>
      <c r="R40" s="1">
        <v>0</v>
      </c>
      <c r="S40" s="1">
        <v>0</v>
      </c>
      <c r="T40" s="1">
        <v>0</v>
      </c>
      <c r="U40" s="1">
        <v>0.5</v>
      </c>
      <c r="V40" s="1">
        <v>0</v>
      </c>
      <c r="W40" s="1">
        <v>0</v>
      </c>
      <c r="X40" s="1">
        <v>0</v>
      </c>
      <c r="Y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0.02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8</v>
      </c>
      <c r="AL40" s="1">
        <v>0</v>
      </c>
      <c r="AM40" s="1">
        <v>0</v>
      </c>
      <c r="AN40" s="1">
        <v>0.1</v>
      </c>
      <c r="AO40" s="1">
        <v>1.7</v>
      </c>
      <c r="AP40" s="1">
        <v>1.5</v>
      </c>
      <c r="AQ40" s="1">
        <v>1.5</v>
      </c>
      <c r="AR40" s="1">
        <v>0</v>
      </c>
      <c r="AS40" s="1">
        <v>1</v>
      </c>
      <c r="AT40" s="1">
        <v>0</v>
      </c>
      <c r="AU40" s="1">
        <v>0</v>
      </c>
      <c r="AV40" s="1">
        <v>0</v>
      </c>
      <c r="AX40" s="1">
        <v>0.5</v>
      </c>
      <c r="AY40" s="1">
        <v>0</v>
      </c>
      <c r="AZ40" s="1">
        <v>0</v>
      </c>
      <c r="BA40" s="1">
        <v>0</v>
      </c>
      <c r="BB40" s="1">
        <v>0</v>
      </c>
      <c r="BC40" s="1">
        <v>13.5</v>
      </c>
      <c r="BD40" s="1">
        <v>7</v>
      </c>
      <c r="BE40" s="1">
        <v>4.5</v>
      </c>
      <c r="BF40" s="1">
        <v>0.5</v>
      </c>
      <c r="BG40" s="1">
        <v>3</v>
      </c>
      <c r="BH40" s="1">
        <v>2</v>
      </c>
      <c r="BI40" s="1">
        <v>1.46</v>
      </c>
      <c r="BJ40" s="1">
        <v>1</v>
      </c>
      <c r="BK40" s="1">
        <v>0</v>
      </c>
      <c r="BL40" s="1">
        <v>0</v>
      </c>
      <c r="BM40" s="1">
        <v>1</v>
      </c>
      <c r="BN40" s="1">
        <v>0</v>
      </c>
      <c r="BO40" s="1">
        <v>0</v>
      </c>
      <c r="BP40" s="1">
        <v>0.5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2</v>
      </c>
      <c r="BW40" s="1">
        <v>0</v>
      </c>
      <c r="BX40" s="1">
        <v>0</v>
      </c>
      <c r="BY40" s="1">
        <v>3.5</v>
      </c>
      <c r="BZ40" s="1">
        <v>1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f t="shared" si="0"/>
        <v>5.6688209000000018</v>
      </c>
      <c r="CL40" s="1">
        <v>0</v>
      </c>
    </row>
  </sheetData>
  <sortState xmlns:xlrd2="http://schemas.microsoft.com/office/spreadsheetml/2017/richdata2" ref="A2:CL40">
    <sortCondition descending="1" ref="CL2:CL4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2336-E150-4914-AF95-AA8061543447}">
  <dimension ref="A1:CL34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87</v>
      </c>
      <c r="B2" s="1">
        <v>8.6999999999999993</v>
      </c>
      <c r="C2" s="1">
        <v>2</v>
      </c>
      <c r="D2" s="1">
        <v>22</v>
      </c>
      <c r="E2" s="1">
        <v>0.01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0.01</v>
      </c>
      <c r="P2" s="1">
        <v>0.01</v>
      </c>
      <c r="Q2" s="1">
        <v>0</v>
      </c>
      <c r="R2" s="1">
        <v>0</v>
      </c>
      <c r="S2" s="1">
        <v>0</v>
      </c>
      <c r="T2" s="1">
        <v>0</v>
      </c>
      <c r="U2" s="1">
        <v>5</v>
      </c>
      <c r="V2" s="1">
        <v>2.5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0.01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6</v>
      </c>
      <c r="AL2" s="1">
        <v>2.2000000000000002</v>
      </c>
      <c r="AM2" s="1">
        <v>1.3</v>
      </c>
      <c r="AN2" s="1">
        <v>0.1</v>
      </c>
      <c r="AO2" s="1">
        <v>1.7</v>
      </c>
      <c r="AP2" s="1">
        <v>2</v>
      </c>
      <c r="AQ2" s="1">
        <v>2</v>
      </c>
      <c r="AR2" s="1">
        <v>0</v>
      </c>
      <c r="AS2" s="1">
        <v>1</v>
      </c>
      <c r="AT2" s="1">
        <v>1.5</v>
      </c>
      <c r="AU2" s="1">
        <v>1</v>
      </c>
      <c r="AV2" s="1">
        <v>0.5</v>
      </c>
      <c r="AW2" s="1">
        <v>50</v>
      </c>
      <c r="AX2" s="1">
        <v>0</v>
      </c>
      <c r="AY2" s="1">
        <v>0</v>
      </c>
      <c r="AZ2" s="1">
        <v>0</v>
      </c>
      <c r="BA2" s="1">
        <v>0.5</v>
      </c>
      <c r="BB2" s="1">
        <v>0.5</v>
      </c>
      <c r="BC2" s="1">
        <v>12</v>
      </c>
      <c r="BD2" s="1">
        <v>9.5</v>
      </c>
      <c r="BE2" s="1">
        <v>3.5</v>
      </c>
      <c r="BF2" s="1">
        <v>0.5</v>
      </c>
      <c r="BG2" s="1">
        <v>2</v>
      </c>
      <c r="BH2" s="1">
        <v>3</v>
      </c>
      <c r="BI2" s="1">
        <v>1.68</v>
      </c>
      <c r="BJ2" s="1">
        <v>8.5</v>
      </c>
      <c r="BK2" s="1">
        <v>5.5</v>
      </c>
      <c r="BL2" s="1">
        <v>65</v>
      </c>
      <c r="BM2" s="1">
        <v>6</v>
      </c>
      <c r="BN2" s="1">
        <v>3</v>
      </c>
      <c r="BO2" s="1">
        <v>50</v>
      </c>
      <c r="BP2" s="1">
        <v>5</v>
      </c>
      <c r="BQ2" s="1">
        <v>2.5</v>
      </c>
      <c r="BR2" s="1">
        <v>50</v>
      </c>
      <c r="BS2" s="1">
        <v>0.5</v>
      </c>
      <c r="BT2" s="1">
        <v>0</v>
      </c>
      <c r="BU2" s="1">
        <v>0</v>
      </c>
      <c r="BV2" s="1">
        <v>2</v>
      </c>
      <c r="BW2" s="1">
        <v>0</v>
      </c>
      <c r="BX2" s="1">
        <v>0</v>
      </c>
      <c r="BY2" s="1">
        <v>14.5</v>
      </c>
      <c r="BZ2" s="1">
        <v>3</v>
      </c>
      <c r="CA2" s="1">
        <v>0.5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4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4.6531898999999992</v>
      </c>
      <c r="CL2" s="1">
        <v>20</v>
      </c>
    </row>
    <row r="3" spans="1:90" x14ac:dyDescent="0.25">
      <c r="A3" s="1" t="s">
        <v>79</v>
      </c>
      <c r="B3" s="1">
        <v>12.3</v>
      </c>
      <c r="C3" s="1">
        <v>3</v>
      </c>
      <c r="D3" s="1">
        <v>90</v>
      </c>
      <c r="E3" s="1">
        <v>0.52</v>
      </c>
      <c r="F3" s="1">
        <v>0</v>
      </c>
      <c r="G3" s="1">
        <v>0.8</v>
      </c>
      <c r="H3" s="1">
        <v>0</v>
      </c>
      <c r="I3" s="1">
        <v>4.33</v>
      </c>
      <c r="J3" s="1">
        <v>2</v>
      </c>
      <c r="K3" s="1">
        <v>1.67</v>
      </c>
      <c r="L3" s="1">
        <v>2.67</v>
      </c>
      <c r="M3" s="1">
        <v>0.67</v>
      </c>
      <c r="N3" s="1">
        <v>0.67</v>
      </c>
      <c r="O3" s="1">
        <v>0.52</v>
      </c>
      <c r="P3" s="1">
        <v>0.52</v>
      </c>
      <c r="Q3" s="1">
        <v>0</v>
      </c>
      <c r="R3" s="1">
        <v>0</v>
      </c>
      <c r="S3" s="1">
        <v>0</v>
      </c>
      <c r="T3" s="1">
        <v>0</v>
      </c>
      <c r="U3" s="1">
        <v>8.33</v>
      </c>
      <c r="V3" s="1">
        <v>4</v>
      </c>
      <c r="W3" s="1">
        <v>48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0.33</v>
      </c>
      <c r="AD3" s="1">
        <v>0.33</v>
      </c>
      <c r="AE3" s="1">
        <v>0.23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40.33</v>
      </c>
      <c r="AL3" s="1">
        <v>7.07</v>
      </c>
      <c r="AM3" s="1">
        <v>6.93</v>
      </c>
      <c r="AN3" s="1">
        <v>2.8</v>
      </c>
      <c r="AO3" s="1">
        <v>5.9</v>
      </c>
      <c r="AP3" s="1">
        <v>0</v>
      </c>
      <c r="AQ3" s="1">
        <v>0</v>
      </c>
      <c r="AR3" s="1">
        <v>0</v>
      </c>
      <c r="AS3" s="1">
        <v>2</v>
      </c>
      <c r="AT3" s="1">
        <v>2.33</v>
      </c>
      <c r="AU3" s="1">
        <v>0.33</v>
      </c>
      <c r="AV3" s="1">
        <v>0</v>
      </c>
      <c r="AW3" s="1">
        <v>0</v>
      </c>
      <c r="AX3" s="1">
        <v>2.33</v>
      </c>
      <c r="AY3" s="1">
        <v>1.33</v>
      </c>
      <c r="AZ3" s="1">
        <v>0</v>
      </c>
      <c r="BA3" s="1">
        <v>0</v>
      </c>
      <c r="BB3" s="1">
        <v>1.33</v>
      </c>
      <c r="BC3" s="1">
        <v>15.33</v>
      </c>
      <c r="BD3" s="1">
        <v>11</v>
      </c>
      <c r="BE3" s="1">
        <v>6.67</v>
      </c>
      <c r="BF3" s="1">
        <v>0.33</v>
      </c>
      <c r="BG3" s="1">
        <v>2.67</v>
      </c>
      <c r="BH3" s="1">
        <v>2</v>
      </c>
      <c r="BI3" s="1">
        <v>1.91</v>
      </c>
      <c r="BJ3" s="1">
        <v>22.33</v>
      </c>
      <c r="BK3" s="1">
        <v>14.67</v>
      </c>
      <c r="BL3" s="1">
        <v>66</v>
      </c>
      <c r="BM3" s="1">
        <v>16</v>
      </c>
      <c r="BN3" s="1">
        <v>8.33</v>
      </c>
      <c r="BO3" s="1">
        <v>52</v>
      </c>
      <c r="BP3" s="1">
        <v>8.33</v>
      </c>
      <c r="BQ3" s="1">
        <v>4</v>
      </c>
      <c r="BR3" s="1">
        <v>48</v>
      </c>
      <c r="BS3" s="1">
        <v>0.67</v>
      </c>
      <c r="BT3" s="1">
        <v>0</v>
      </c>
      <c r="BU3" s="1">
        <v>3</v>
      </c>
      <c r="BV3" s="1">
        <v>0</v>
      </c>
      <c r="BW3" s="1">
        <v>0</v>
      </c>
      <c r="BX3" s="1">
        <v>0.67</v>
      </c>
      <c r="BY3" s="1">
        <v>40</v>
      </c>
      <c r="BZ3" s="1">
        <v>4.33</v>
      </c>
      <c r="CA3" s="1">
        <v>2.67</v>
      </c>
      <c r="CB3" s="1">
        <v>1.67</v>
      </c>
      <c r="CC3" s="1">
        <v>0.33</v>
      </c>
      <c r="CD3" s="1">
        <v>0</v>
      </c>
      <c r="CE3" s="1">
        <v>0</v>
      </c>
      <c r="CF3" s="1">
        <v>0</v>
      </c>
      <c r="CG3" s="1">
        <v>1</v>
      </c>
      <c r="CH3" s="1">
        <v>0</v>
      </c>
      <c r="CI3" s="1">
        <v>0</v>
      </c>
      <c r="CJ3" s="1">
        <v>0</v>
      </c>
      <c r="CK3" s="1">
        <f t="shared" si="0"/>
        <v>5.6231853000000021</v>
      </c>
      <c r="CL3" s="1">
        <v>12</v>
      </c>
    </row>
    <row r="4" spans="1:90" x14ac:dyDescent="0.25">
      <c r="A4" s="1" t="s">
        <v>96</v>
      </c>
      <c r="B4" s="1">
        <v>6.1</v>
      </c>
      <c r="C4" s="1">
        <v>3</v>
      </c>
      <c r="D4" s="1">
        <v>29.33</v>
      </c>
      <c r="E4" s="1">
        <v>0.24</v>
      </c>
      <c r="F4" s="1">
        <v>0</v>
      </c>
      <c r="G4" s="1">
        <v>0.3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0.33</v>
      </c>
      <c r="N4" s="1">
        <v>0.67</v>
      </c>
      <c r="O4" s="1">
        <v>0.12</v>
      </c>
      <c r="P4" s="1">
        <v>0.12</v>
      </c>
      <c r="Q4" s="1">
        <v>0</v>
      </c>
      <c r="R4" s="1">
        <v>0</v>
      </c>
      <c r="S4" s="1">
        <v>0</v>
      </c>
      <c r="T4" s="1">
        <v>0</v>
      </c>
      <c r="U4" s="1">
        <v>1.67</v>
      </c>
      <c r="V4" s="1">
        <v>1</v>
      </c>
      <c r="W4" s="1">
        <v>60</v>
      </c>
      <c r="X4" s="1">
        <v>0</v>
      </c>
      <c r="Y4" s="1">
        <v>0</v>
      </c>
      <c r="AA4" s="1">
        <v>0</v>
      </c>
      <c r="AB4" s="1">
        <v>0</v>
      </c>
      <c r="AC4" s="1">
        <v>0.67</v>
      </c>
      <c r="AD4" s="1">
        <v>0.33</v>
      </c>
      <c r="AE4" s="1">
        <v>0.17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10.67</v>
      </c>
      <c r="AL4" s="1">
        <v>7.27</v>
      </c>
      <c r="AM4" s="1">
        <v>4.8</v>
      </c>
      <c r="AN4" s="1">
        <v>1</v>
      </c>
      <c r="AO4" s="1">
        <v>3.3</v>
      </c>
      <c r="AP4" s="1">
        <v>5.33</v>
      </c>
      <c r="AQ4" s="1">
        <v>5.33</v>
      </c>
      <c r="AR4" s="1">
        <v>0</v>
      </c>
      <c r="AS4" s="1">
        <v>1.33</v>
      </c>
      <c r="AT4" s="1">
        <v>0.67</v>
      </c>
      <c r="AU4" s="1">
        <v>0.33</v>
      </c>
      <c r="AV4" s="1">
        <v>0.33</v>
      </c>
      <c r="AW4" s="1">
        <v>100</v>
      </c>
      <c r="AX4" s="1">
        <v>1.33</v>
      </c>
      <c r="AY4" s="1">
        <v>1.33</v>
      </c>
      <c r="AZ4" s="1">
        <v>0.33</v>
      </c>
      <c r="BA4" s="1">
        <v>0</v>
      </c>
      <c r="BB4" s="1">
        <v>1.67</v>
      </c>
      <c r="BC4" s="1">
        <v>14</v>
      </c>
      <c r="BD4" s="1">
        <v>9</v>
      </c>
      <c r="BE4" s="1">
        <v>6.33</v>
      </c>
      <c r="BF4" s="1">
        <v>1.67</v>
      </c>
      <c r="BG4" s="1">
        <v>2.33</v>
      </c>
      <c r="BH4" s="1">
        <v>2.67</v>
      </c>
      <c r="BI4" s="1">
        <v>1.97</v>
      </c>
      <c r="BJ4" s="1">
        <v>4.67</v>
      </c>
      <c r="BK4" s="1">
        <v>2</v>
      </c>
      <c r="BL4" s="1">
        <v>43</v>
      </c>
      <c r="BM4" s="1">
        <v>3.33</v>
      </c>
      <c r="BN4" s="1">
        <v>1.33</v>
      </c>
      <c r="BO4" s="1">
        <v>40</v>
      </c>
      <c r="BP4" s="1">
        <v>1.67</v>
      </c>
      <c r="BQ4" s="1">
        <v>1</v>
      </c>
      <c r="BR4" s="1">
        <v>60</v>
      </c>
      <c r="BS4" s="1">
        <v>0</v>
      </c>
      <c r="BT4" s="1">
        <v>0</v>
      </c>
      <c r="BU4" s="1">
        <v>1</v>
      </c>
      <c r="BV4" s="1">
        <v>2</v>
      </c>
      <c r="BW4" s="1">
        <v>1</v>
      </c>
      <c r="BX4" s="1">
        <v>0.33</v>
      </c>
      <c r="BY4" s="1">
        <v>10.33</v>
      </c>
      <c r="BZ4" s="1">
        <v>2</v>
      </c>
      <c r="CA4" s="1">
        <v>0.67</v>
      </c>
      <c r="CB4" s="1">
        <v>0.33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5.9548854000000011</v>
      </c>
      <c r="CL4" s="1">
        <v>9</v>
      </c>
    </row>
    <row r="5" spans="1:90" x14ac:dyDescent="0.25">
      <c r="A5" s="1" t="s">
        <v>100</v>
      </c>
      <c r="B5" s="1">
        <v>9.6</v>
      </c>
      <c r="C5" s="1">
        <v>3</v>
      </c>
      <c r="D5" s="1">
        <v>84</v>
      </c>
      <c r="E5" s="1">
        <v>0.28999999999999998</v>
      </c>
      <c r="F5" s="1">
        <v>0.25</v>
      </c>
      <c r="G5" s="1">
        <v>0.3</v>
      </c>
      <c r="H5" s="1">
        <v>1</v>
      </c>
      <c r="I5" s="1">
        <v>2.33</v>
      </c>
      <c r="J5" s="1">
        <v>0.67</v>
      </c>
      <c r="K5" s="1">
        <v>1.33</v>
      </c>
      <c r="L5" s="1">
        <v>1</v>
      </c>
      <c r="M5" s="1">
        <v>0</v>
      </c>
      <c r="N5" s="1">
        <v>0.67</v>
      </c>
      <c r="O5" s="1">
        <v>0.18</v>
      </c>
      <c r="P5" s="1">
        <v>0.18</v>
      </c>
      <c r="Q5" s="1">
        <v>0.33</v>
      </c>
      <c r="R5" s="1">
        <v>0.33</v>
      </c>
      <c r="S5" s="1">
        <v>0</v>
      </c>
      <c r="T5" s="1">
        <v>0</v>
      </c>
      <c r="U5" s="1">
        <v>7</v>
      </c>
      <c r="V5" s="1">
        <v>4.67</v>
      </c>
      <c r="W5" s="1">
        <v>67</v>
      </c>
      <c r="X5" s="1">
        <v>0.33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0.13</v>
      </c>
      <c r="AF5" s="1">
        <v>0</v>
      </c>
      <c r="AG5" s="1">
        <v>0</v>
      </c>
      <c r="AH5" s="1">
        <v>0</v>
      </c>
      <c r="AI5" s="1">
        <v>0</v>
      </c>
      <c r="AJ5" s="1">
        <v>0.67</v>
      </c>
      <c r="AK5" s="1">
        <v>43.67</v>
      </c>
      <c r="AL5" s="1">
        <v>14.5</v>
      </c>
      <c r="AM5" s="1">
        <v>15.33</v>
      </c>
      <c r="AN5" s="1">
        <v>1.1000000000000001</v>
      </c>
      <c r="AO5" s="1">
        <v>3.7</v>
      </c>
      <c r="AP5" s="1">
        <v>5</v>
      </c>
      <c r="AQ5" s="1">
        <v>13</v>
      </c>
      <c r="AR5" s="1">
        <v>0.33</v>
      </c>
      <c r="AS5" s="1">
        <v>3.67</v>
      </c>
      <c r="AT5" s="1">
        <v>0.33</v>
      </c>
      <c r="AU5" s="1">
        <v>1.33</v>
      </c>
      <c r="AV5" s="1">
        <v>0</v>
      </c>
      <c r="AW5" s="1">
        <v>0</v>
      </c>
      <c r="AX5" s="1">
        <v>2</v>
      </c>
      <c r="AY5" s="1">
        <v>0</v>
      </c>
      <c r="AZ5" s="1">
        <v>0</v>
      </c>
      <c r="BA5" s="1">
        <v>0</v>
      </c>
      <c r="BB5" s="1">
        <v>0</v>
      </c>
      <c r="BC5" s="1">
        <v>16.329999999999998</v>
      </c>
      <c r="BD5" s="1">
        <v>11</v>
      </c>
      <c r="BE5" s="1">
        <v>3</v>
      </c>
      <c r="BF5" s="1">
        <v>1.33</v>
      </c>
      <c r="BG5" s="1">
        <v>4.67</v>
      </c>
      <c r="BH5" s="1">
        <v>0.67</v>
      </c>
      <c r="BI5" s="1">
        <v>0.87</v>
      </c>
      <c r="BJ5" s="1">
        <v>17.329999999999998</v>
      </c>
      <c r="BK5" s="1">
        <v>13</v>
      </c>
      <c r="BL5" s="1">
        <v>75</v>
      </c>
      <c r="BM5" s="1">
        <v>13.33</v>
      </c>
      <c r="BN5" s="1">
        <v>10.33</v>
      </c>
      <c r="BO5" s="1">
        <v>77</v>
      </c>
      <c r="BP5" s="1">
        <v>7</v>
      </c>
      <c r="BQ5" s="1">
        <v>4.67</v>
      </c>
      <c r="BR5" s="1">
        <v>67</v>
      </c>
      <c r="BS5" s="1">
        <v>0.33</v>
      </c>
      <c r="BT5" s="1">
        <v>0.33</v>
      </c>
      <c r="BU5" s="1">
        <v>3</v>
      </c>
      <c r="BV5" s="1">
        <v>0</v>
      </c>
      <c r="BW5" s="1">
        <v>1</v>
      </c>
      <c r="BX5" s="1">
        <v>0</v>
      </c>
      <c r="BY5" s="1">
        <v>30.67</v>
      </c>
      <c r="BZ5" s="1">
        <v>3.33</v>
      </c>
      <c r="CA5" s="1">
        <v>0.67</v>
      </c>
      <c r="CB5" s="1">
        <v>1.33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4.8999264000000045</v>
      </c>
      <c r="CL5" s="1">
        <v>9</v>
      </c>
    </row>
    <row r="6" spans="1:90" x14ac:dyDescent="0.25">
      <c r="A6" s="1" t="s">
        <v>65</v>
      </c>
      <c r="B6" s="1">
        <v>10.3</v>
      </c>
      <c r="C6" s="1">
        <v>3</v>
      </c>
      <c r="D6" s="1">
        <v>90</v>
      </c>
      <c r="E6" s="1">
        <v>0.63</v>
      </c>
      <c r="F6" s="1">
        <v>0.8</v>
      </c>
      <c r="G6" s="1">
        <v>0.9</v>
      </c>
      <c r="H6" s="1">
        <v>4</v>
      </c>
      <c r="I6" s="1">
        <v>4</v>
      </c>
      <c r="J6" s="1">
        <v>1.67</v>
      </c>
      <c r="K6" s="1">
        <v>4</v>
      </c>
      <c r="L6" s="1">
        <v>0</v>
      </c>
      <c r="M6" s="1">
        <v>1.33</v>
      </c>
      <c r="N6" s="1">
        <v>0.67</v>
      </c>
      <c r="O6" s="1">
        <v>0.74</v>
      </c>
      <c r="P6" s="1">
        <v>0.74</v>
      </c>
      <c r="Q6" s="1">
        <v>1.33</v>
      </c>
      <c r="R6" s="1">
        <v>1.33</v>
      </c>
      <c r="S6" s="1">
        <v>0</v>
      </c>
      <c r="T6" s="1">
        <v>0</v>
      </c>
      <c r="U6" s="1">
        <v>7.33</v>
      </c>
      <c r="V6" s="1">
        <v>5.67</v>
      </c>
      <c r="W6" s="1">
        <v>77</v>
      </c>
      <c r="X6" s="1">
        <v>1.33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0.19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71.33</v>
      </c>
      <c r="AL6" s="1">
        <v>11.9</v>
      </c>
      <c r="AM6" s="1">
        <v>41.67</v>
      </c>
      <c r="AN6" s="1">
        <v>3.5</v>
      </c>
      <c r="AO6" s="1">
        <v>6.6</v>
      </c>
      <c r="AP6" s="1">
        <v>2</v>
      </c>
      <c r="AQ6" s="1">
        <v>34</v>
      </c>
      <c r="AR6" s="1">
        <v>2.33</v>
      </c>
      <c r="AS6" s="1">
        <v>9</v>
      </c>
      <c r="AT6" s="1">
        <v>2</v>
      </c>
      <c r="AU6" s="1">
        <v>0</v>
      </c>
      <c r="AV6" s="1">
        <v>0</v>
      </c>
      <c r="AX6" s="1">
        <v>0.67</v>
      </c>
      <c r="AY6" s="1">
        <v>0</v>
      </c>
      <c r="AZ6" s="1">
        <v>0</v>
      </c>
      <c r="BA6" s="1">
        <v>0</v>
      </c>
      <c r="BB6" s="1">
        <v>0</v>
      </c>
      <c r="BC6" s="1">
        <v>13</v>
      </c>
      <c r="BD6" s="1">
        <v>9</v>
      </c>
      <c r="BE6" s="1">
        <v>4</v>
      </c>
      <c r="BF6" s="1">
        <v>1.33</v>
      </c>
      <c r="BG6" s="1">
        <v>3</v>
      </c>
      <c r="BH6" s="1">
        <v>0.33</v>
      </c>
      <c r="BI6" s="1">
        <v>1.02</v>
      </c>
      <c r="BJ6" s="1">
        <v>12.33</v>
      </c>
      <c r="BK6" s="1">
        <v>10.33</v>
      </c>
      <c r="BL6" s="1">
        <v>84</v>
      </c>
      <c r="BM6" s="1">
        <v>11.33</v>
      </c>
      <c r="BN6" s="1">
        <v>8</v>
      </c>
      <c r="BO6" s="1">
        <v>71</v>
      </c>
      <c r="BP6" s="1">
        <v>7.33</v>
      </c>
      <c r="BQ6" s="1">
        <v>5.67</v>
      </c>
      <c r="BR6" s="1">
        <v>77</v>
      </c>
      <c r="BS6" s="1">
        <v>0</v>
      </c>
      <c r="BT6" s="1">
        <v>0</v>
      </c>
      <c r="BU6" s="1">
        <v>3</v>
      </c>
      <c r="BV6" s="1">
        <v>0</v>
      </c>
      <c r="BW6" s="1">
        <v>0</v>
      </c>
      <c r="BX6" s="1">
        <v>0.67</v>
      </c>
      <c r="BY6" s="1">
        <v>22</v>
      </c>
      <c r="BZ6" s="1">
        <v>8.33</v>
      </c>
      <c r="CA6" s="1">
        <v>0.67</v>
      </c>
      <c r="CB6" s="1">
        <v>1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5.949980700000002</v>
      </c>
      <c r="CL6" s="1">
        <v>8</v>
      </c>
    </row>
    <row r="7" spans="1:90" x14ac:dyDescent="0.25">
      <c r="A7" s="1" t="s">
        <v>95</v>
      </c>
      <c r="B7" s="1">
        <v>5.2</v>
      </c>
      <c r="C7" s="1">
        <v>2</v>
      </c>
      <c r="D7" s="1">
        <v>24</v>
      </c>
      <c r="E7" s="1">
        <v>0.02</v>
      </c>
      <c r="F7" s="1">
        <v>0</v>
      </c>
      <c r="G7" s="1">
        <v>0</v>
      </c>
      <c r="H7" s="1">
        <v>0</v>
      </c>
      <c r="I7" s="1">
        <v>0.5</v>
      </c>
      <c r="J7" s="1">
        <v>0</v>
      </c>
      <c r="K7" s="1">
        <v>0</v>
      </c>
      <c r="L7" s="1">
        <v>0.5</v>
      </c>
      <c r="M7" s="1">
        <v>0</v>
      </c>
      <c r="N7" s="1">
        <v>0</v>
      </c>
      <c r="O7" s="1">
        <v>0.01</v>
      </c>
      <c r="P7" s="1">
        <v>0.01</v>
      </c>
      <c r="Q7" s="1">
        <v>0</v>
      </c>
      <c r="R7" s="1">
        <v>0</v>
      </c>
      <c r="S7" s="1">
        <v>0</v>
      </c>
      <c r="T7" s="1">
        <v>0</v>
      </c>
      <c r="U7" s="1">
        <v>3.5</v>
      </c>
      <c r="V7" s="1">
        <v>1.5</v>
      </c>
      <c r="W7" s="1">
        <v>43</v>
      </c>
      <c r="X7" s="1">
        <v>0.5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0.01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5</v>
      </c>
      <c r="AL7" s="1">
        <v>0.9</v>
      </c>
      <c r="AM7" s="1">
        <v>1.1000000000000001</v>
      </c>
      <c r="AN7" s="1">
        <v>0.1</v>
      </c>
      <c r="AO7" s="1">
        <v>1.5</v>
      </c>
      <c r="AP7" s="1">
        <v>1.5</v>
      </c>
      <c r="AQ7" s="1">
        <v>1.5</v>
      </c>
      <c r="AR7" s="1">
        <v>0</v>
      </c>
      <c r="AS7" s="1">
        <v>1</v>
      </c>
      <c r="AT7" s="1">
        <v>0</v>
      </c>
      <c r="AU7" s="1">
        <v>0.5</v>
      </c>
      <c r="AV7" s="1">
        <v>0.5</v>
      </c>
      <c r="AW7" s="1">
        <v>100</v>
      </c>
      <c r="AX7" s="1">
        <v>0.5</v>
      </c>
      <c r="AY7" s="1">
        <v>0.5</v>
      </c>
      <c r="AZ7" s="1">
        <v>0</v>
      </c>
      <c r="BA7" s="1">
        <v>0</v>
      </c>
      <c r="BB7" s="1">
        <v>0.5</v>
      </c>
      <c r="BC7" s="1">
        <v>10.5</v>
      </c>
      <c r="BD7" s="1">
        <v>7</v>
      </c>
      <c r="BE7" s="1">
        <v>2</v>
      </c>
      <c r="BF7" s="1">
        <v>1</v>
      </c>
      <c r="BG7" s="1">
        <v>2</v>
      </c>
      <c r="BH7" s="1">
        <v>2</v>
      </c>
      <c r="BI7" s="1">
        <v>1.1299999999999999</v>
      </c>
      <c r="BJ7" s="1">
        <v>6</v>
      </c>
      <c r="BK7" s="1">
        <v>3</v>
      </c>
      <c r="BL7" s="1">
        <v>50</v>
      </c>
      <c r="BM7" s="1">
        <v>5</v>
      </c>
      <c r="BN7" s="1">
        <v>1.5</v>
      </c>
      <c r="BO7" s="1">
        <v>30</v>
      </c>
      <c r="BP7" s="1">
        <v>3.5</v>
      </c>
      <c r="BQ7" s="1">
        <v>1.5</v>
      </c>
      <c r="BR7" s="1">
        <v>43</v>
      </c>
      <c r="BS7" s="1">
        <v>0</v>
      </c>
      <c r="BT7" s="1">
        <v>0</v>
      </c>
      <c r="BU7" s="1">
        <v>0</v>
      </c>
      <c r="BV7" s="1">
        <v>2</v>
      </c>
      <c r="BW7" s="1">
        <v>0</v>
      </c>
      <c r="BX7" s="1">
        <v>0</v>
      </c>
      <c r="BY7" s="1">
        <v>11</v>
      </c>
      <c r="BZ7" s="1">
        <v>0.5</v>
      </c>
      <c r="CA7" s="1">
        <v>0.5</v>
      </c>
      <c r="CB7" s="1">
        <v>0.5</v>
      </c>
      <c r="CC7" s="1">
        <v>0.5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6.394858499999998</v>
      </c>
      <c r="CL7" s="1">
        <v>8</v>
      </c>
    </row>
    <row r="8" spans="1:90" x14ac:dyDescent="0.25">
      <c r="A8" s="1" t="s">
        <v>83</v>
      </c>
      <c r="B8" s="1">
        <v>7.7</v>
      </c>
      <c r="C8" s="1">
        <v>3</v>
      </c>
      <c r="D8" s="1">
        <v>85.67</v>
      </c>
      <c r="E8" s="1">
        <v>0.12</v>
      </c>
      <c r="F8" s="1">
        <v>0.2</v>
      </c>
      <c r="G8" s="1">
        <v>0.1</v>
      </c>
      <c r="H8" s="1">
        <v>1</v>
      </c>
      <c r="I8" s="1">
        <v>1</v>
      </c>
      <c r="J8" s="1">
        <v>0.33</v>
      </c>
      <c r="K8" s="1">
        <v>0.67</v>
      </c>
      <c r="L8" s="1">
        <v>0.33</v>
      </c>
      <c r="M8" s="1">
        <v>0</v>
      </c>
      <c r="N8" s="1">
        <v>0</v>
      </c>
      <c r="O8" s="1">
        <v>0.08</v>
      </c>
      <c r="P8" s="1">
        <v>0.08</v>
      </c>
      <c r="Q8" s="1">
        <v>0</v>
      </c>
      <c r="R8" s="1">
        <v>0</v>
      </c>
      <c r="S8" s="1">
        <v>0</v>
      </c>
      <c r="T8" s="1">
        <v>0</v>
      </c>
      <c r="U8" s="1">
        <v>7.33</v>
      </c>
      <c r="V8" s="1">
        <v>4.67</v>
      </c>
      <c r="W8" s="1">
        <v>64</v>
      </c>
      <c r="X8" s="1">
        <v>1.33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</v>
      </c>
      <c r="AE8" s="1">
        <v>0.05</v>
      </c>
      <c r="AF8" s="1">
        <v>0.33</v>
      </c>
      <c r="AG8" s="1">
        <v>0</v>
      </c>
      <c r="AH8" s="1">
        <v>0</v>
      </c>
      <c r="AI8" s="1">
        <v>0</v>
      </c>
      <c r="AJ8" s="1">
        <v>0.67</v>
      </c>
      <c r="AK8" s="1">
        <v>18.329999999999998</v>
      </c>
      <c r="AL8" s="1">
        <v>4.87</v>
      </c>
      <c r="AM8" s="1">
        <v>12.53</v>
      </c>
      <c r="AN8" s="1">
        <v>0.5</v>
      </c>
      <c r="AO8" s="1">
        <v>3.4</v>
      </c>
      <c r="AP8" s="1">
        <v>7</v>
      </c>
      <c r="AQ8" s="1">
        <v>10</v>
      </c>
      <c r="AR8" s="1">
        <v>0</v>
      </c>
      <c r="AS8" s="1">
        <v>3</v>
      </c>
      <c r="AT8" s="1">
        <v>0.67</v>
      </c>
      <c r="AU8" s="1">
        <v>1.67</v>
      </c>
      <c r="AV8" s="1">
        <v>0.67</v>
      </c>
      <c r="AW8" s="1">
        <v>40</v>
      </c>
      <c r="AX8" s="1">
        <v>1.67</v>
      </c>
      <c r="AY8" s="1">
        <v>0</v>
      </c>
      <c r="AZ8" s="1">
        <v>0.33</v>
      </c>
      <c r="BA8" s="1">
        <v>0.67</v>
      </c>
      <c r="BB8" s="1">
        <v>1</v>
      </c>
      <c r="BC8" s="1">
        <v>18.670000000000002</v>
      </c>
      <c r="BD8" s="1">
        <v>11.33</v>
      </c>
      <c r="BE8" s="1">
        <v>4.33</v>
      </c>
      <c r="BF8" s="1">
        <v>1</v>
      </c>
      <c r="BG8" s="1">
        <v>2.67</v>
      </c>
      <c r="BH8" s="1">
        <v>2</v>
      </c>
      <c r="BI8" s="1">
        <v>1.67</v>
      </c>
      <c r="BJ8" s="1">
        <v>15.67</v>
      </c>
      <c r="BK8" s="1">
        <v>11</v>
      </c>
      <c r="BL8" s="1">
        <v>70</v>
      </c>
      <c r="BM8" s="1">
        <v>12</v>
      </c>
      <c r="BN8" s="1">
        <v>7.33</v>
      </c>
      <c r="BO8" s="1">
        <v>61</v>
      </c>
      <c r="BP8" s="1">
        <v>7.33</v>
      </c>
      <c r="BQ8" s="1">
        <v>4.67</v>
      </c>
      <c r="BR8" s="1">
        <v>64</v>
      </c>
      <c r="BS8" s="1">
        <v>0</v>
      </c>
      <c r="BT8" s="1">
        <v>0</v>
      </c>
      <c r="BU8" s="1">
        <v>3</v>
      </c>
      <c r="BV8" s="1">
        <v>0</v>
      </c>
      <c r="BW8" s="1">
        <v>2</v>
      </c>
      <c r="BX8" s="1">
        <v>0.67</v>
      </c>
      <c r="BY8" s="1">
        <v>34.33</v>
      </c>
      <c r="BZ8" s="1">
        <v>5</v>
      </c>
      <c r="CA8" s="1">
        <v>2.33</v>
      </c>
      <c r="CB8" s="1">
        <v>2.67</v>
      </c>
      <c r="CC8" s="1">
        <v>0.33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6.4236560999999988</v>
      </c>
      <c r="CL8" s="1">
        <v>7</v>
      </c>
    </row>
    <row r="9" spans="1:90" x14ac:dyDescent="0.25">
      <c r="A9" s="1" t="s">
        <v>107</v>
      </c>
      <c r="B9" s="1">
        <v>6.5</v>
      </c>
      <c r="C9" s="1">
        <v>3</v>
      </c>
      <c r="D9" s="1">
        <v>60.67</v>
      </c>
      <c r="E9" s="1">
        <v>0.26</v>
      </c>
      <c r="F9" s="1">
        <v>0</v>
      </c>
      <c r="G9" s="1">
        <v>0.3</v>
      </c>
      <c r="H9" s="1">
        <v>0</v>
      </c>
      <c r="I9" s="1">
        <v>1.67</v>
      </c>
      <c r="J9" s="1">
        <v>0.67</v>
      </c>
      <c r="K9" s="1">
        <v>1</v>
      </c>
      <c r="L9" s="1">
        <v>0.67</v>
      </c>
      <c r="M9" s="1">
        <v>0.33</v>
      </c>
      <c r="N9" s="1">
        <v>0</v>
      </c>
      <c r="O9" s="1">
        <v>0.22</v>
      </c>
      <c r="P9" s="1">
        <v>0.22</v>
      </c>
      <c r="Q9" s="1">
        <v>0</v>
      </c>
      <c r="R9" s="1">
        <v>0</v>
      </c>
      <c r="S9" s="1">
        <v>0</v>
      </c>
      <c r="T9" s="1">
        <v>0</v>
      </c>
      <c r="U9" s="1">
        <v>6.33</v>
      </c>
      <c r="V9" s="1">
        <v>4.67</v>
      </c>
      <c r="W9" s="1">
        <v>74</v>
      </c>
      <c r="X9" s="1">
        <v>0</v>
      </c>
      <c r="Y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0.08</v>
      </c>
      <c r="AF9" s="1">
        <v>0</v>
      </c>
      <c r="AG9" s="1">
        <v>0</v>
      </c>
      <c r="AH9" s="1">
        <v>0</v>
      </c>
      <c r="AI9" s="1">
        <v>0</v>
      </c>
      <c r="AJ9" s="1">
        <v>0.33</v>
      </c>
      <c r="AK9" s="1">
        <v>22.67</v>
      </c>
      <c r="AL9" s="1">
        <v>11.93</v>
      </c>
      <c r="AM9" s="1">
        <v>5.73</v>
      </c>
      <c r="AN9" s="1">
        <v>1.2</v>
      </c>
      <c r="AO9" s="1">
        <v>3.9</v>
      </c>
      <c r="AP9" s="1">
        <v>5.67</v>
      </c>
      <c r="AQ9" s="1">
        <v>5.67</v>
      </c>
      <c r="AR9" s="1">
        <v>0</v>
      </c>
      <c r="AS9" s="1">
        <v>1.67</v>
      </c>
      <c r="AT9" s="1">
        <v>1.33</v>
      </c>
      <c r="AU9" s="1">
        <v>0.33</v>
      </c>
      <c r="AV9" s="1">
        <v>0.33</v>
      </c>
      <c r="AW9" s="1">
        <v>100</v>
      </c>
      <c r="AX9" s="1">
        <v>2.33</v>
      </c>
      <c r="AY9" s="1">
        <v>1</v>
      </c>
      <c r="AZ9" s="1">
        <v>0</v>
      </c>
      <c r="BA9" s="1">
        <v>0</v>
      </c>
      <c r="BB9" s="1">
        <v>1</v>
      </c>
      <c r="BC9" s="1">
        <v>14</v>
      </c>
      <c r="BD9" s="1">
        <v>9</v>
      </c>
      <c r="BE9" s="1">
        <v>6.33</v>
      </c>
      <c r="BF9" s="1">
        <v>1.67</v>
      </c>
      <c r="BG9" s="1">
        <v>2.33</v>
      </c>
      <c r="BH9" s="1">
        <v>2.67</v>
      </c>
      <c r="BI9" s="1">
        <v>1.97</v>
      </c>
      <c r="BJ9" s="1">
        <v>13</v>
      </c>
      <c r="BK9" s="1">
        <v>10.33</v>
      </c>
      <c r="BL9" s="1">
        <v>79</v>
      </c>
      <c r="BM9" s="1">
        <v>9.67</v>
      </c>
      <c r="BN9" s="1">
        <v>7.33</v>
      </c>
      <c r="BO9" s="1">
        <v>76</v>
      </c>
      <c r="BP9" s="1">
        <v>6.33</v>
      </c>
      <c r="BQ9" s="1">
        <v>4.67</v>
      </c>
      <c r="BR9" s="1">
        <v>74</v>
      </c>
      <c r="BS9" s="1">
        <v>0</v>
      </c>
      <c r="BT9" s="1">
        <v>0</v>
      </c>
      <c r="BU9" s="1">
        <v>2</v>
      </c>
      <c r="BV9" s="1">
        <v>1</v>
      </c>
      <c r="BW9" s="1">
        <v>2</v>
      </c>
      <c r="BX9" s="1">
        <v>1</v>
      </c>
      <c r="BY9" s="1">
        <v>25.33</v>
      </c>
      <c r="BZ9" s="1">
        <v>5.33</v>
      </c>
      <c r="CA9" s="1">
        <v>0.67</v>
      </c>
      <c r="CB9" s="1">
        <v>0.33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4.7926108000000012</v>
      </c>
      <c r="CL9" s="1">
        <v>7</v>
      </c>
    </row>
    <row r="10" spans="1:90" x14ac:dyDescent="0.25">
      <c r="A10" s="1" t="s">
        <v>77</v>
      </c>
      <c r="B10" s="1">
        <v>8.4</v>
      </c>
      <c r="C10" s="1">
        <v>1</v>
      </c>
      <c r="D10" s="1">
        <v>18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4</v>
      </c>
      <c r="V10" s="1">
        <v>3</v>
      </c>
      <c r="W10" s="1">
        <v>75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2.4</v>
      </c>
      <c r="AM10" s="1">
        <v>0.8</v>
      </c>
      <c r="AN10" s="1">
        <v>0</v>
      </c>
      <c r="AO10" s="1">
        <v>1.3</v>
      </c>
      <c r="AP10" s="1">
        <v>3</v>
      </c>
      <c r="AQ10" s="1">
        <v>3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X10" s="1">
        <v>3</v>
      </c>
      <c r="AY10" s="1">
        <v>0</v>
      </c>
      <c r="AZ10" s="1">
        <v>0</v>
      </c>
      <c r="BA10" s="1">
        <v>0</v>
      </c>
      <c r="BB10" s="1">
        <v>0</v>
      </c>
      <c r="BC10" s="1">
        <v>21</v>
      </c>
      <c r="BD10" s="1">
        <v>13</v>
      </c>
      <c r="BE10" s="1">
        <v>2</v>
      </c>
      <c r="BF10" s="1">
        <v>0</v>
      </c>
      <c r="BG10" s="1">
        <v>4</v>
      </c>
      <c r="BH10" s="1">
        <v>0</v>
      </c>
      <c r="BI10" s="1">
        <v>0.57999999999999996</v>
      </c>
      <c r="BJ10" s="1">
        <v>7</v>
      </c>
      <c r="BK10" s="1">
        <v>6</v>
      </c>
      <c r="BL10" s="1">
        <v>86</v>
      </c>
      <c r="BM10" s="1">
        <v>4</v>
      </c>
      <c r="BN10" s="1">
        <v>3</v>
      </c>
      <c r="BO10" s="1">
        <v>75</v>
      </c>
      <c r="BP10" s="1">
        <v>4</v>
      </c>
      <c r="BQ10" s="1">
        <v>3</v>
      </c>
      <c r="BR10" s="1">
        <v>75</v>
      </c>
      <c r="BS10" s="1">
        <v>0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11</v>
      </c>
      <c r="BZ10" s="1">
        <v>0</v>
      </c>
      <c r="CA10" s="1">
        <v>3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4.9346937999999989</v>
      </c>
      <c r="CL10" s="1">
        <v>5</v>
      </c>
    </row>
    <row r="11" spans="1:90" x14ac:dyDescent="0.25">
      <c r="A11" s="1" t="s">
        <v>84</v>
      </c>
      <c r="B11" s="1">
        <v>6.9</v>
      </c>
      <c r="C11" s="1">
        <v>3</v>
      </c>
      <c r="D11" s="1">
        <v>38</v>
      </c>
      <c r="E11" s="1">
        <v>0.28000000000000003</v>
      </c>
      <c r="F11" s="1">
        <v>0.4</v>
      </c>
      <c r="G11" s="1">
        <v>0.4</v>
      </c>
      <c r="H11" s="1">
        <v>2</v>
      </c>
      <c r="I11" s="1">
        <v>1</v>
      </c>
      <c r="J11" s="1">
        <v>0.67</v>
      </c>
      <c r="K11" s="1">
        <v>0.33</v>
      </c>
      <c r="L11" s="1">
        <v>0.67</v>
      </c>
      <c r="M11" s="1">
        <v>0.33</v>
      </c>
      <c r="N11" s="1">
        <v>0</v>
      </c>
      <c r="O11" s="1">
        <v>0.21</v>
      </c>
      <c r="P11" s="1">
        <v>0.21</v>
      </c>
      <c r="Q11" s="1">
        <v>0.33</v>
      </c>
      <c r="R11" s="1">
        <v>0</v>
      </c>
      <c r="S11" s="1">
        <v>0.33</v>
      </c>
      <c r="T11" s="1">
        <v>0</v>
      </c>
      <c r="U11" s="1">
        <v>5.67</v>
      </c>
      <c r="V11" s="1">
        <v>3.33</v>
      </c>
      <c r="W11" s="1">
        <v>59</v>
      </c>
      <c r="X11" s="1">
        <v>0.33</v>
      </c>
      <c r="Y11" s="1">
        <v>0</v>
      </c>
      <c r="Z11" s="1">
        <v>0</v>
      </c>
      <c r="AA11" s="1">
        <v>0</v>
      </c>
      <c r="AB11" s="1">
        <v>0</v>
      </c>
      <c r="AC11" s="1">
        <v>1.33</v>
      </c>
      <c r="AD11" s="1">
        <v>0.33</v>
      </c>
      <c r="AE11" s="1">
        <v>0.2</v>
      </c>
      <c r="AF11" s="1">
        <v>0.33</v>
      </c>
      <c r="AG11" s="1">
        <v>0</v>
      </c>
      <c r="AH11" s="1">
        <v>0</v>
      </c>
      <c r="AI11" s="1">
        <v>0</v>
      </c>
      <c r="AJ11" s="1">
        <v>0</v>
      </c>
      <c r="AK11" s="1">
        <v>13.33</v>
      </c>
      <c r="AL11" s="1">
        <v>15.27</v>
      </c>
      <c r="AM11" s="1">
        <v>21.53</v>
      </c>
      <c r="AN11" s="1">
        <v>1.4</v>
      </c>
      <c r="AO11" s="1">
        <v>3.5</v>
      </c>
      <c r="AP11" s="1">
        <v>5.67</v>
      </c>
      <c r="AQ11" s="1">
        <v>16.670000000000002</v>
      </c>
      <c r="AR11" s="1">
        <v>1</v>
      </c>
      <c r="AS11" s="1">
        <v>4.67</v>
      </c>
      <c r="AT11" s="1">
        <v>0.33</v>
      </c>
      <c r="AU11" s="1">
        <v>0.67</v>
      </c>
      <c r="AV11" s="1">
        <v>0.67</v>
      </c>
      <c r="AW11" s="1">
        <v>100</v>
      </c>
      <c r="AX11" s="1">
        <v>2</v>
      </c>
      <c r="AY11" s="1">
        <v>0</v>
      </c>
      <c r="AZ11" s="1">
        <v>0</v>
      </c>
      <c r="BA11" s="1">
        <v>0</v>
      </c>
      <c r="BB11" s="1">
        <v>0</v>
      </c>
      <c r="BC11" s="1">
        <v>13</v>
      </c>
      <c r="BD11" s="1">
        <v>9</v>
      </c>
      <c r="BE11" s="1">
        <v>4</v>
      </c>
      <c r="BF11" s="1">
        <v>1.33</v>
      </c>
      <c r="BG11" s="1">
        <v>3</v>
      </c>
      <c r="BH11" s="1">
        <v>0.33</v>
      </c>
      <c r="BI11" s="1">
        <v>1.02</v>
      </c>
      <c r="BJ11" s="1">
        <v>11</v>
      </c>
      <c r="BK11" s="1">
        <v>7.67</v>
      </c>
      <c r="BL11" s="1">
        <v>70</v>
      </c>
      <c r="BM11" s="1">
        <v>8.67</v>
      </c>
      <c r="BN11" s="1">
        <v>5.67</v>
      </c>
      <c r="BO11" s="1">
        <v>65</v>
      </c>
      <c r="BP11" s="1">
        <v>5.67</v>
      </c>
      <c r="BQ11" s="1">
        <v>3.33</v>
      </c>
      <c r="BR11" s="1">
        <v>59</v>
      </c>
      <c r="BS11" s="1">
        <v>0.33</v>
      </c>
      <c r="BT11" s="1">
        <v>0.33</v>
      </c>
      <c r="BU11" s="1">
        <v>1</v>
      </c>
      <c r="BV11" s="1">
        <v>2</v>
      </c>
      <c r="BW11" s="1">
        <v>1</v>
      </c>
      <c r="BX11" s="1">
        <v>0.33</v>
      </c>
      <c r="BY11" s="1">
        <v>17</v>
      </c>
      <c r="BZ11" s="1">
        <v>1.33</v>
      </c>
      <c r="CA11" s="1">
        <v>1.67</v>
      </c>
      <c r="CB11" s="1">
        <v>1.33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4.8775956000000003</v>
      </c>
      <c r="CL11" s="1">
        <v>5</v>
      </c>
    </row>
    <row r="12" spans="1:90" x14ac:dyDescent="0.25">
      <c r="A12" s="1" t="s">
        <v>99</v>
      </c>
      <c r="B12" s="1">
        <v>5.8</v>
      </c>
      <c r="C12" s="1">
        <v>3</v>
      </c>
      <c r="D12" s="1">
        <v>76.33</v>
      </c>
      <c r="E12" s="1">
        <v>0.19</v>
      </c>
      <c r="F12" s="1">
        <v>0</v>
      </c>
      <c r="G12" s="1">
        <v>0.2</v>
      </c>
      <c r="H12" s="1">
        <v>0</v>
      </c>
      <c r="I12" s="1">
        <v>2.33</v>
      </c>
      <c r="J12" s="1">
        <v>0</v>
      </c>
      <c r="K12" s="1">
        <v>0.67</v>
      </c>
      <c r="L12" s="1">
        <v>1.67</v>
      </c>
      <c r="M12" s="1">
        <v>0.33</v>
      </c>
      <c r="N12" s="1">
        <v>0</v>
      </c>
      <c r="O12" s="1">
        <v>0.14000000000000001</v>
      </c>
      <c r="P12" s="1">
        <v>0.14000000000000001</v>
      </c>
      <c r="Q12" s="1">
        <v>0</v>
      </c>
      <c r="R12" s="1">
        <v>0</v>
      </c>
      <c r="S12" s="1">
        <v>0</v>
      </c>
      <c r="T12" s="1">
        <v>0</v>
      </c>
      <c r="U12" s="1">
        <v>10.33</v>
      </c>
      <c r="V12" s="1">
        <v>9</v>
      </c>
      <c r="W12" s="1">
        <v>87</v>
      </c>
      <c r="X12" s="1">
        <v>1.67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0.09</v>
      </c>
      <c r="AF12" s="1">
        <v>0</v>
      </c>
      <c r="AG12" s="1">
        <v>0</v>
      </c>
      <c r="AH12" s="1">
        <v>0</v>
      </c>
      <c r="AI12" s="1">
        <v>0</v>
      </c>
      <c r="AJ12" s="1">
        <v>0.33</v>
      </c>
      <c r="AK12" s="1">
        <v>22.67</v>
      </c>
      <c r="AL12" s="1">
        <v>14.87</v>
      </c>
      <c r="AM12" s="1">
        <v>4.33</v>
      </c>
      <c r="AN12" s="1">
        <v>0.8</v>
      </c>
      <c r="AO12" s="1">
        <v>3.5</v>
      </c>
      <c r="AP12" s="1">
        <v>4</v>
      </c>
      <c r="AQ12" s="1">
        <v>4</v>
      </c>
      <c r="AR12" s="1">
        <v>0</v>
      </c>
      <c r="AS12" s="1">
        <v>1.67</v>
      </c>
      <c r="AT12" s="1">
        <v>1.67</v>
      </c>
      <c r="AU12" s="1">
        <v>1.33</v>
      </c>
      <c r="AV12" s="1">
        <v>0.67</v>
      </c>
      <c r="AW12" s="1">
        <v>50</v>
      </c>
      <c r="AX12" s="1">
        <v>5.33</v>
      </c>
      <c r="AY12" s="1">
        <v>0</v>
      </c>
      <c r="AZ12" s="1">
        <v>0.33</v>
      </c>
      <c r="BA12" s="1">
        <v>0.33</v>
      </c>
      <c r="BB12" s="1">
        <v>0.67</v>
      </c>
      <c r="BC12" s="1">
        <v>14</v>
      </c>
      <c r="BD12" s="1">
        <v>9</v>
      </c>
      <c r="BE12" s="1">
        <v>6.33</v>
      </c>
      <c r="BF12" s="1">
        <v>1.67</v>
      </c>
      <c r="BG12" s="1">
        <v>2.33</v>
      </c>
      <c r="BH12" s="1">
        <v>2.67</v>
      </c>
      <c r="BI12" s="1">
        <v>1.97</v>
      </c>
      <c r="BJ12" s="1">
        <v>26</v>
      </c>
      <c r="BK12" s="1">
        <v>23</v>
      </c>
      <c r="BL12" s="1">
        <v>88</v>
      </c>
      <c r="BM12" s="1">
        <v>19.670000000000002</v>
      </c>
      <c r="BN12" s="1">
        <v>15.33</v>
      </c>
      <c r="BO12" s="1">
        <v>78</v>
      </c>
      <c r="BP12" s="1">
        <v>10.33</v>
      </c>
      <c r="BQ12" s="1">
        <v>9</v>
      </c>
      <c r="BR12" s="1">
        <v>87</v>
      </c>
      <c r="BS12" s="1">
        <v>0.33</v>
      </c>
      <c r="BT12" s="1">
        <v>0.33</v>
      </c>
      <c r="BU12" s="1">
        <v>3</v>
      </c>
      <c r="BV12" s="1">
        <v>0</v>
      </c>
      <c r="BW12" s="1">
        <v>2</v>
      </c>
      <c r="BX12" s="1">
        <v>0.33</v>
      </c>
      <c r="BY12" s="1">
        <v>46</v>
      </c>
      <c r="BZ12" s="1">
        <v>4</v>
      </c>
      <c r="CA12" s="1">
        <v>1.67</v>
      </c>
      <c r="CB12" s="1">
        <v>1</v>
      </c>
      <c r="CC12" s="1">
        <v>1</v>
      </c>
      <c r="CD12" s="1">
        <v>0</v>
      </c>
      <c r="CE12" s="1">
        <v>0</v>
      </c>
      <c r="CF12" s="1">
        <v>0</v>
      </c>
      <c r="CG12" s="1">
        <v>0.33</v>
      </c>
      <c r="CH12" s="1">
        <v>0</v>
      </c>
      <c r="CI12" s="1">
        <v>0</v>
      </c>
      <c r="CJ12" s="1">
        <v>0</v>
      </c>
      <c r="CK12" s="1">
        <f t="shared" si="0"/>
        <v>4.6244337000000009</v>
      </c>
      <c r="CL12" s="1">
        <v>5</v>
      </c>
    </row>
    <row r="13" spans="1:90" x14ac:dyDescent="0.25">
      <c r="A13" s="1" t="s">
        <v>63</v>
      </c>
      <c r="B13" s="1">
        <v>7.7</v>
      </c>
      <c r="C13" s="1">
        <v>3</v>
      </c>
      <c r="D13" s="1">
        <v>90</v>
      </c>
      <c r="E13" s="1">
        <v>0.4</v>
      </c>
      <c r="F13" s="1">
        <v>0.2</v>
      </c>
      <c r="G13" s="1">
        <v>0.5</v>
      </c>
      <c r="H13" s="1">
        <v>1</v>
      </c>
      <c r="I13" s="1">
        <v>1.67</v>
      </c>
      <c r="J13" s="1">
        <v>1</v>
      </c>
      <c r="K13" s="1">
        <v>1.33</v>
      </c>
      <c r="L13" s="1">
        <v>0.33</v>
      </c>
      <c r="M13" s="1">
        <v>0.67</v>
      </c>
      <c r="N13" s="1">
        <v>0.33</v>
      </c>
      <c r="O13" s="1">
        <v>0.37</v>
      </c>
      <c r="P13" s="1">
        <v>0.37</v>
      </c>
      <c r="Q13" s="1">
        <v>0.33</v>
      </c>
      <c r="R13" s="1">
        <v>0.33</v>
      </c>
      <c r="S13" s="1">
        <v>0</v>
      </c>
      <c r="T13" s="1">
        <v>0</v>
      </c>
      <c r="U13" s="1">
        <v>8</v>
      </c>
      <c r="V13" s="1">
        <v>6</v>
      </c>
      <c r="W13" s="1">
        <v>75</v>
      </c>
      <c r="X13" s="1">
        <v>1.33</v>
      </c>
      <c r="Y13" s="1">
        <v>0</v>
      </c>
      <c r="Z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7.0000000000000007E-2</v>
      </c>
      <c r="AF13" s="1">
        <v>0</v>
      </c>
      <c r="AG13" s="1">
        <v>0</v>
      </c>
      <c r="AH13" s="1">
        <v>0</v>
      </c>
      <c r="AI13" s="1">
        <v>0</v>
      </c>
      <c r="AJ13" s="1">
        <v>0.67</v>
      </c>
      <c r="AK13" s="1">
        <v>28.33</v>
      </c>
      <c r="AL13" s="1">
        <v>6.07</v>
      </c>
      <c r="AM13" s="1">
        <v>13.87</v>
      </c>
      <c r="AN13" s="1">
        <v>1.7</v>
      </c>
      <c r="AO13" s="1">
        <v>4.7</v>
      </c>
      <c r="AP13" s="1">
        <v>0.67</v>
      </c>
      <c r="AQ13" s="1">
        <v>8.67</v>
      </c>
      <c r="AR13" s="1">
        <v>0</v>
      </c>
      <c r="AS13" s="1">
        <v>3.33</v>
      </c>
      <c r="AT13" s="1">
        <v>0.67</v>
      </c>
      <c r="AU13" s="1">
        <v>0</v>
      </c>
      <c r="AV13" s="1">
        <v>0</v>
      </c>
      <c r="AX13" s="1">
        <v>2</v>
      </c>
      <c r="AY13" s="1">
        <v>0.33</v>
      </c>
      <c r="AZ13" s="1">
        <v>0</v>
      </c>
      <c r="BA13" s="1">
        <v>0.33</v>
      </c>
      <c r="BB13" s="1">
        <v>0.67</v>
      </c>
      <c r="BC13" s="1">
        <v>18.670000000000002</v>
      </c>
      <c r="BD13" s="1">
        <v>11.33</v>
      </c>
      <c r="BE13" s="1">
        <v>4.33</v>
      </c>
      <c r="BF13" s="1">
        <v>1</v>
      </c>
      <c r="BG13" s="1">
        <v>2.67</v>
      </c>
      <c r="BH13" s="1">
        <v>2</v>
      </c>
      <c r="BI13" s="1">
        <v>1.67</v>
      </c>
      <c r="BJ13" s="1">
        <v>15</v>
      </c>
      <c r="BK13" s="1">
        <v>12.33</v>
      </c>
      <c r="BL13" s="1">
        <v>82</v>
      </c>
      <c r="BM13" s="1">
        <v>14.33</v>
      </c>
      <c r="BN13" s="1">
        <v>10.67</v>
      </c>
      <c r="BO13" s="1">
        <v>74</v>
      </c>
      <c r="BP13" s="1">
        <v>8</v>
      </c>
      <c r="BQ13" s="1">
        <v>6</v>
      </c>
      <c r="BR13" s="1">
        <v>75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0.67</v>
      </c>
      <c r="BY13" s="1">
        <v>28.67</v>
      </c>
      <c r="BZ13" s="1">
        <v>4.33</v>
      </c>
      <c r="CA13" s="1">
        <v>0.67</v>
      </c>
      <c r="CB13" s="1">
        <v>1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6.1340945999999974</v>
      </c>
      <c r="CL13" s="1">
        <v>4</v>
      </c>
    </row>
    <row r="14" spans="1:90" x14ac:dyDescent="0.25">
      <c r="A14" s="1" t="s">
        <v>59</v>
      </c>
      <c r="B14" s="1">
        <v>6.7</v>
      </c>
      <c r="C14" s="1">
        <v>3</v>
      </c>
      <c r="D14" s="1">
        <v>84</v>
      </c>
      <c r="E14" s="1">
        <v>0.11</v>
      </c>
      <c r="F14" s="1">
        <v>0</v>
      </c>
      <c r="G14" s="1">
        <v>0.1</v>
      </c>
      <c r="H14" s="1">
        <v>0</v>
      </c>
      <c r="I14" s="1">
        <v>1.67</v>
      </c>
      <c r="J14" s="1">
        <v>0</v>
      </c>
      <c r="K14" s="1">
        <v>1.33</v>
      </c>
      <c r="L14" s="1">
        <v>0.33</v>
      </c>
      <c r="M14" s="1">
        <v>0</v>
      </c>
      <c r="N14" s="1">
        <v>0.33</v>
      </c>
      <c r="O14" s="1">
        <v>0.03</v>
      </c>
      <c r="P14" s="1">
        <v>0.03</v>
      </c>
      <c r="Q14" s="1">
        <v>0</v>
      </c>
      <c r="R14" s="1">
        <v>0</v>
      </c>
      <c r="S14" s="1">
        <v>0</v>
      </c>
      <c r="T14" s="1">
        <v>0</v>
      </c>
      <c r="U14" s="1">
        <v>10</v>
      </c>
      <c r="V14" s="1">
        <v>5.67</v>
      </c>
      <c r="W14" s="1">
        <v>57</v>
      </c>
      <c r="X14" s="1">
        <v>0</v>
      </c>
      <c r="Y14" s="1">
        <v>0</v>
      </c>
      <c r="AA14" s="1">
        <v>0</v>
      </c>
      <c r="AB14" s="1">
        <v>0</v>
      </c>
      <c r="AC14" s="1">
        <v>0.67</v>
      </c>
      <c r="AD14" s="1">
        <v>0</v>
      </c>
      <c r="AE14" s="1">
        <v>0.06</v>
      </c>
      <c r="AF14" s="1">
        <v>0</v>
      </c>
      <c r="AG14" s="1">
        <v>0</v>
      </c>
      <c r="AH14" s="1">
        <v>0.33</v>
      </c>
      <c r="AI14" s="1">
        <v>0</v>
      </c>
      <c r="AJ14" s="1">
        <v>0.33</v>
      </c>
      <c r="AK14" s="1">
        <v>16.329999999999998</v>
      </c>
      <c r="AL14" s="1">
        <v>9.0299999999999994</v>
      </c>
      <c r="AM14" s="1">
        <v>6.6</v>
      </c>
      <c r="AN14" s="1">
        <v>0.3</v>
      </c>
      <c r="AO14" s="1">
        <v>2.6</v>
      </c>
      <c r="AP14" s="1">
        <v>3.67</v>
      </c>
      <c r="AQ14" s="1">
        <v>3.67</v>
      </c>
      <c r="AR14" s="1">
        <v>0</v>
      </c>
      <c r="AS14" s="1">
        <v>1.67</v>
      </c>
      <c r="AT14" s="1">
        <v>1</v>
      </c>
      <c r="AU14" s="1">
        <v>0.67</v>
      </c>
      <c r="AV14" s="1">
        <v>0.67</v>
      </c>
      <c r="AW14" s="1">
        <v>100</v>
      </c>
      <c r="AX14" s="1">
        <v>1.33</v>
      </c>
      <c r="AY14" s="1">
        <v>0.33</v>
      </c>
      <c r="AZ14" s="1">
        <v>1</v>
      </c>
      <c r="BA14" s="1">
        <v>0</v>
      </c>
      <c r="BB14" s="1">
        <v>1.33</v>
      </c>
      <c r="BC14" s="1">
        <v>15</v>
      </c>
      <c r="BD14" s="1">
        <v>8.33</v>
      </c>
      <c r="BE14" s="1">
        <v>3.33</v>
      </c>
      <c r="BF14" s="1">
        <v>0.33</v>
      </c>
      <c r="BG14" s="1">
        <v>1.33</v>
      </c>
      <c r="BH14" s="1">
        <v>1.33</v>
      </c>
      <c r="BI14" s="1">
        <v>1.24</v>
      </c>
      <c r="BJ14" s="1">
        <v>16.670000000000002</v>
      </c>
      <c r="BK14" s="1">
        <v>10.33</v>
      </c>
      <c r="BL14" s="1">
        <v>62</v>
      </c>
      <c r="BM14" s="1">
        <v>14.67</v>
      </c>
      <c r="BN14" s="1">
        <v>9</v>
      </c>
      <c r="BO14" s="1">
        <v>61</v>
      </c>
      <c r="BP14" s="1">
        <v>10</v>
      </c>
      <c r="BQ14" s="1">
        <v>5.67</v>
      </c>
      <c r="BR14" s="1">
        <v>57</v>
      </c>
      <c r="BS14" s="1">
        <v>0</v>
      </c>
      <c r="BT14" s="1">
        <v>0</v>
      </c>
      <c r="BU14" s="1">
        <v>3</v>
      </c>
      <c r="BV14" s="1">
        <v>0</v>
      </c>
      <c r="BW14" s="1">
        <v>2</v>
      </c>
      <c r="BX14" s="1">
        <v>0.33</v>
      </c>
      <c r="BY14" s="1">
        <v>25.67</v>
      </c>
      <c r="BZ14" s="1">
        <v>2.67</v>
      </c>
      <c r="CA14" s="1">
        <v>3.33</v>
      </c>
      <c r="CB14" s="1">
        <v>0.67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4.6679950000000003</v>
      </c>
      <c r="CL14" s="1">
        <v>2</v>
      </c>
    </row>
    <row r="15" spans="1:90" x14ac:dyDescent="0.25">
      <c r="A15" s="1" t="s">
        <v>61</v>
      </c>
      <c r="B15" s="1">
        <v>8.6</v>
      </c>
      <c r="C15" s="1">
        <v>3</v>
      </c>
      <c r="D15" s="1">
        <v>66.67</v>
      </c>
      <c r="E15" s="1">
        <v>0.35</v>
      </c>
      <c r="F15" s="1">
        <v>0.33</v>
      </c>
      <c r="G15" s="1">
        <v>0.8</v>
      </c>
      <c r="H15" s="1">
        <v>2</v>
      </c>
      <c r="I15" s="1">
        <v>3</v>
      </c>
      <c r="J15" s="1">
        <v>1.67</v>
      </c>
      <c r="K15" s="1">
        <v>2.67</v>
      </c>
      <c r="L15" s="1">
        <v>0.33</v>
      </c>
      <c r="M15" s="1">
        <v>1</v>
      </c>
      <c r="N15" s="1">
        <v>0</v>
      </c>
      <c r="O15" s="1">
        <v>0.62</v>
      </c>
      <c r="P15" s="1">
        <v>0.62</v>
      </c>
      <c r="Q15" s="1">
        <v>0.33</v>
      </c>
      <c r="R15" s="1">
        <v>0.33</v>
      </c>
      <c r="S15" s="1">
        <v>0</v>
      </c>
      <c r="T15" s="1">
        <v>0</v>
      </c>
      <c r="U15" s="1">
        <v>6.33</v>
      </c>
      <c r="V15" s="1">
        <v>5</v>
      </c>
      <c r="W15" s="1">
        <v>79</v>
      </c>
      <c r="X15" s="1">
        <v>2.67</v>
      </c>
      <c r="Y15" s="1">
        <v>0</v>
      </c>
      <c r="Z15" s="1">
        <v>0</v>
      </c>
      <c r="AA15" s="1">
        <v>0</v>
      </c>
      <c r="AB15" s="1">
        <v>0</v>
      </c>
      <c r="AC15" s="1">
        <v>0.33</v>
      </c>
      <c r="AD15" s="1">
        <v>0</v>
      </c>
      <c r="AE15" s="1">
        <v>0.14000000000000001</v>
      </c>
      <c r="AF15" s="1">
        <v>0.33</v>
      </c>
      <c r="AG15" s="1">
        <v>0</v>
      </c>
      <c r="AH15" s="1">
        <v>0.33</v>
      </c>
      <c r="AI15" s="1">
        <v>0</v>
      </c>
      <c r="AJ15" s="1">
        <v>0</v>
      </c>
      <c r="AK15" s="1">
        <v>60.33</v>
      </c>
      <c r="AL15" s="1">
        <v>5.37</v>
      </c>
      <c r="AM15" s="1">
        <v>22.8</v>
      </c>
      <c r="AN15" s="1">
        <v>2.9</v>
      </c>
      <c r="AO15" s="1">
        <v>5.2</v>
      </c>
      <c r="AP15" s="1">
        <v>-1</v>
      </c>
      <c r="AQ15" s="1">
        <v>10</v>
      </c>
      <c r="AR15" s="1">
        <v>0.33</v>
      </c>
      <c r="AS15" s="1">
        <v>4</v>
      </c>
      <c r="AT15" s="1">
        <v>0.67</v>
      </c>
      <c r="AU15" s="1">
        <v>0.67</v>
      </c>
      <c r="AV15" s="1">
        <v>0</v>
      </c>
      <c r="AW15" s="1">
        <v>0</v>
      </c>
      <c r="AX15" s="1">
        <v>1.67</v>
      </c>
      <c r="AY15" s="1">
        <v>0.67</v>
      </c>
      <c r="AZ15" s="1">
        <v>0</v>
      </c>
      <c r="BA15" s="1">
        <v>0</v>
      </c>
      <c r="BB15" s="1">
        <v>0.67</v>
      </c>
      <c r="BC15" s="1">
        <v>9.67</v>
      </c>
      <c r="BD15" s="1">
        <v>5.33</v>
      </c>
      <c r="BE15" s="1">
        <v>2.67</v>
      </c>
      <c r="BF15" s="1">
        <v>0.33</v>
      </c>
      <c r="BG15" s="1">
        <v>1.33</v>
      </c>
      <c r="BH15" s="1">
        <v>2</v>
      </c>
      <c r="BI15" s="1">
        <v>1.25</v>
      </c>
      <c r="BJ15" s="1">
        <v>12.33</v>
      </c>
      <c r="BK15" s="1">
        <v>10</v>
      </c>
      <c r="BL15" s="1">
        <v>81</v>
      </c>
      <c r="BM15" s="1">
        <v>12</v>
      </c>
      <c r="BN15" s="1">
        <v>8</v>
      </c>
      <c r="BO15" s="1">
        <v>67</v>
      </c>
      <c r="BP15" s="1">
        <v>6.33</v>
      </c>
      <c r="BQ15" s="1">
        <v>5</v>
      </c>
      <c r="BR15" s="1">
        <v>79</v>
      </c>
      <c r="BS15" s="1">
        <v>0</v>
      </c>
      <c r="BT15" s="1">
        <v>0</v>
      </c>
      <c r="BU15" s="1">
        <v>2</v>
      </c>
      <c r="BV15" s="1">
        <v>1</v>
      </c>
      <c r="BW15" s="1">
        <v>0</v>
      </c>
      <c r="BX15" s="1">
        <v>0.67</v>
      </c>
      <c r="BY15" s="1">
        <v>31.33</v>
      </c>
      <c r="BZ15" s="1">
        <v>5.67</v>
      </c>
      <c r="CA15" s="1">
        <v>0.33</v>
      </c>
      <c r="CB15" s="1">
        <v>2.67</v>
      </c>
      <c r="CC15" s="1">
        <v>1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5.7243615000000005</v>
      </c>
      <c r="CL15" s="1">
        <v>2</v>
      </c>
    </row>
    <row r="16" spans="1:90" x14ac:dyDescent="0.25">
      <c r="A16" s="1" t="s">
        <v>66</v>
      </c>
      <c r="B16" s="1">
        <v>6.6</v>
      </c>
      <c r="C16" s="1">
        <v>3</v>
      </c>
      <c r="D16" s="1">
        <v>90</v>
      </c>
      <c r="E16" s="1">
        <v>0.45</v>
      </c>
      <c r="F16" s="1">
        <v>0.43</v>
      </c>
      <c r="G16" s="1">
        <v>0.8</v>
      </c>
      <c r="H16" s="1">
        <v>3</v>
      </c>
      <c r="I16" s="1">
        <v>2.33</v>
      </c>
      <c r="J16" s="1">
        <v>0.67</v>
      </c>
      <c r="K16" s="1">
        <v>1.67</v>
      </c>
      <c r="L16" s="1">
        <v>0.67</v>
      </c>
      <c r="M16" s="1">
        <v>0.33</v>
      </c>
      <c r="N16" s="1">
        <v>0.67</v>
      </c>
      <c r="O16" s="1">
        <v>7.0000000000000007E-2</v>
      </c>
      <c r="P16" s="1">
        <v>0.33</v>
      </c>
      <c r="Q16" s="1">
        <v>0.33</v>
      </c>
      <c r="R16" s="1">
        <v>0.33</v>
      </c>
      <c r="S16" s="1">
        <v>0</v>
      </c>
      <c r="T16" s="1">
        <v>0</v>
      </c>
      <c r="U16" s="1">
        <v>16</v>
      </c>
      <c r="V16" s="1">
        <v>9</v>
      </c>
      <c r="W16" s="1">
        <v>56</v>
      </c>
      <c r="X16" s="1">
        <v>0.33</v>
      </c>
      <c r="Y16" s="1">
        <v>0</v>
      </c>
      <c r="Z16" s="1">
        <v>0</v>
      </c>
      <c r="AA16" s="1">
        <v>0</v>
      </c>
      <c r="AB16" s="1">
        <v>0</v>
      </c>
      <c r="AC16" s="1">
        <v>2</v>
      </c>
      <c r="AD16" s="1">
        <v>1</v>
      </c>
      <c r="AE16" s="1">
        <v>0.5</v>
      </c>
      <c r="AF16" s="1">
        <v>0.67</v>
      </c>
      <c r="AG16" s="1">
        <v>0</v>
      </c>
      <c r="AH16" s="1">
        <v>0</v>
      </c>
      <c r="AI16" s="1">
        <v>0</v>
      </c>
      <c r="AJ16" s="1">
        <v>0.33</v>
      </c>
      <c r="AK16" s="1">
        <v>25.33</v>
      </c>
      <c r="AL16" s="1">
        <v>27.77</v>
      </c>
      <c r="AM16" s="1">
        <v>30.73</v>
      </c>
      <c r="AN16" s="1">
        <v>2.8</v>
      </c>
      <c r="AO16" s="1">
        <v>6.1</v>
      </c>
      <c r="AP16" s="1">
        <v>10.33</v>
      </c>
      <c r="AQ16" s="1">
        <v>24.33</v>
      </c>
      <c r="AR16" s="1">
        <v>1</v>
      </c>
      <c r="AS16" s="1">
        <v>6.33</v>
      </c>
      <c r="AT16" s="1">
        <v>1.33</v>
      </c>
      <c r="AU16" s="1">
        <v>1</v>
      </c>
      <c r="AV16" s="1">
        <v>0.67</v>
      </c>
      <c r="AW16" s="1">
        <v>67</v>
      </c>
      <c r="AX16" s="1">
        <v>2.67</v>
      </c>
      <c r="AY16" s="1">
        <v>1.67</v>
      </c>
      <c r="AZ16" s="1">
        <v>0</v>
      </c>
      <c r="BA16" s="1">
        <v>1</v>
      </c>
      <c r="BB16" s="1">
        <v>2.67</v>
      </c>
      <c r="BC16" s="1">
        <v>15</v>
      </c>
      <c r="BD16" s="1">
        <v>8</v>
      </c>
      <c r="BE16" s="1">
        <v>3.67</v>
      </c>
      <c r="BF16" s="1">
        <v>0</v>
      </c>
      <c r="BG16" s="1">
        <v>3</v>
      </c>
      <c r="BH16" s="1">
        <v>3</v>
      </c>
      <c r="BI16" s="1">
        <v>1.68</v>
      </c>
      <c r="BJ16" s="1">
        <v>23.33</v>
      </c>
      <c r="BK16" s="1">
        <v>15</v>
      </c>
      <c r="BL16" s="1">
        <v>64</v>
      </c>
      <c r="BM16" s="1">
        <v>20.67</v>
      </c>
      <c r="BN16" s="1">
        <v>12</v>
      </c>
      <c r="BO16" s="1">
        <v>58</v>
      </c>
      <c r="BP16" s="1">
        <v>16</v>
      </c>
      <c r="BQ16" s="1">
        <v>9</v>
      </c>
      <c r="BR16" s="1">
        <v>56</v>
      </c>
      <c r="BS16" s="1">
        <v>1.67</v>
      </c>
      <c r="BT16" s="1">
        <v>0.67</v>
      </c>
      <c r="BU16" s="1">
        <v>3</v>
      </c>
      <c r="BV16" s="1">
        <v>0</v>
      </c>
      <c r="BW16" s="1">
        <v>0</v>
      </c>
      <c r="BX16" s="1">
        <v>1.67</v>
      </c>
      <c r="BY16" s="1">
        <v>41</v>
      </c>
      <c r="BZ16" s="1">
        <v>4.33</v>
      </c>
      <c r="CA16" s="1">
        <v>5.67</v>
      </c>
      <c r="CB16" s="1">
        <v>2</v>
      </c>
      <c r="CC16" s="1">
        <v>0.67</v>
      </c>
      <c r="CD16" s="1">
        <v>0.33</v>
      </c>
      <c r="CE16" s="1">
        <v>0</v>
      </c>
      <c r="CF16" s="1">
        <v>0</v>
      </c>
      <c r="CG16" s="1">
        <v>0</v>
      </c>
      <c r="CH16" s="1">
        <v>0</v>
      </c>
      <c r="CI16" s="1">
        <v>0.33</v>
      </c>
      <c r="CJ16" s="1">
        <v>0.33</v>
      </c>
      <c r="CK16" s="1">
        <f t="shared" si="0"/>
        <v>3.2996297999999973</v>
      </c>
      <c r="CL16" s="1">
        <v>2</v>
      </c>
    </row>
    <row r="17" spans="1:90" x14ac:dyDescent="0.25">
      <c r="A17" s="1" t="s">
        <v>67</v>
      </c>
      <c r="B17" s="1">
        <v>5.4</v>
      </c>
      <c r="C17" s="1">
        <v>3</v>
      </c>
      <c r="D17" s="1">
        <v>83</v>
      </c>
      <c r="E17" s="1">
        <v>0.12</v>
      </c>
      <c r="F17" s="1">
        <v>0</v>
      </c>
      <c r="G17" s="1">
        <v>0.1</v>
      </c>
      <c r="H17" s="1">
        <v>0</v>
      </c>
      <c r="I17" s="1">
        <v>0.67</v>
      </c>
      <c r="J17" s="1">
        <v>0</v>
      </c>
      <c r="K17" s="1">
        <v>0.33</v>
      </c>
      <c r="L17" s="1">
        <v>0.33</v>
      </c>
      <c r="M17" s="1">
        <v>0</v>
      </c>
      <c r="N17" s="1">
        <v>0</v>
      </c>
      <c r="O17" s="1">
        <v>0.04</v>
      </c>
      <c r="P17" s="1">
        <v>0.04</v>
      </c>
      <c r="Q17" s="1">
        <v>0</v>
      </c>
      <c r="R17" s="1">
        <v>0</v>
      </c>
      <c r="S17" s="1">
        <v>0</v>
      </c>
      <c r="T17" s="1">
        <v>0</v>
      </c>
      <c r="U17" s="1">
        <v>6.67</v>
      </c>
      <c r="V17" s="1">
        <v>4.67</v>
      </c>
      <c r="W17" s="1">
        <v>70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0.33</v>
      </c>
      <c r="AK17" s="1">
        <v>18</v>
      </c>
      <c r="AL17" s="1">
        <v>12.2</v>
      </c>
      <c r="AM17" s="1">
        <v>4.53</v>
      </c>
      <c r="AN17" s="1">
        <v>0.4</v>
      </c>
      <c r="AO17" s="1">
        <v>3.4</v>
      </c>
      <c r="AP17" s="1">
        <v>7.33</v>
      </c>
      <c r="AQ17" s="1">
        <v>7.33</v>
      </c>
      <c r="AR17" s="1">
        <v>0</v>
      </c>
      <c r="AS17" s="1">
        <v>2</v>
      </c>
      <c r="AT17" s="1">
        <v>1.33</v>
      </c>
      <c r="AU17" s="1">
        <v>0.67</v>
      </c>
      <c r="AV17" s="1">
        <v>0.67</v>
      </c>
      <c r="AW17" s="1">
        <v>100</v>
      </c>
      <c r="AX17" s="1">
        <v>3.33</v>
      </c>
      <c r="AY17" s="1">
        <v>0.67</v>
      </c>
      <c r="AZ17" s="1">
        <v>0</v>
      </c>
      <c r="BA17" s="1">
        <v>0.67</v>
      </c>
      <c r="BB17" s="1">
        <v>1.33</v>
      </c>
      <c r="BC17" s="1">
        <v>12.33</v>
      </c>
      <c r="BD17" s="1">
        <v>9.33</v>
      </c>
      <c r="BE17" s="1">
        <v>5.33</v>
      </c>
      <c r="BF17" s="1">
        <v>0.67</v>
      </c>
      <c r="BG17" s="1">
        <v>3.33</v>
      </c>
      <c r="BH17" s="1">
        <v>3.33</v>
      </c>
      <c r="BI17" s="1">
        <v>2.13</v>
      </c>
      <c r="BJ17" s="1">
        <v>15</v>
      </c>
      <c r="BK17" s="1">
        <v>11.33</v>
      </c>
      <c r="BL17" s="1">
        <v>76</v>
      </c>
      <c r="BM17" s="1">
        <v>11.67</v>
      </c>
      <c r="BN17" s="1">
        <v>8</v>
      </c>
      <c r="BO17" s="1">
        <v>69</v>
      </c>
      <c r="BP17" s="1">
        <v>6.67</v>
      </c>
      <c r="BQ17" s="1">
        <v>4.67</v>
      </c>
      <c r="BR17" s="1">
        <v>70</v>
      </c>
      <c r="BS17" s="1">
        <v>0</v>
      </c>
      <c r="BT17" s="1">
        <v>0</v>
      </c>
      <c r="BU17" s="1">
        <v>3</v>
      </c>
      <c r="BV17" s="1">
        <v>0</v>
      </c>
      <c r="BW17" s="1">
        <v>2</v>
      </c>
      <c r="BX17" s="1">
        <v>0.33</v>
      </c>
      <c r="BY17" s="1">
        <v>31.33</v>
      </c>
      <c r="BZ17" s="1">
        <v>5</v>
      </c>
      <c r="CA17" s="1">
        <v>0.67</v>
      </c>
      <c r="CB17" s="1">
        <v>0.67</v>
      </c>
      <c r="CC17" s="1">
        <v>0.67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4.6883482999999977</v>
      </c>
      <c r="CL17" s="1">
        <v>2</v>
      </c>
    </row>
    <row r="18" spans="1:90" x14ac:dyDescent="0.25">
      <c r="A18" s="1" t="s">
        <v>68</v>
      </c>
      <c r="B18" s="1">
        <v>6.7</v>
      </c>
      <c r="C18" s="1">
        <v>3</v>
      </c>
      <c r="D18" s="1">
        <v>90</v>
      </c>
      <c r="E18" s="1">
        <v>0.62</v>
      </c>
      <c r="F18" s="1">
        <v>0.67</v>
      </c>
      <c r="G18" s="1">
        <v>0.9</v>
      </c>
      <c r="H18" s="1">
        <v>2</v>
      </c>
      <c r="I18" s="1">
        <v>2.67</v>
      </c>
      <c r="J18" s="1">
        <v>1.67</v>
      </c>
      <c r="K18" s="1">
        <v>2</v>
      </c>
      <c r="L18" s="1">
        <v>0.67</v>
      </c>
      <c r="M18" s="1">
        <v>0.33</v>
      </c>
      <c r="N18" s="1">
        <v>0</v>
      </c>
      <c r="O18" s="1">
        <v>0.42</v>
      </c>
      <c r="P18" s="1">
        <v>0.42</v>
      </c>
      <c r="Q18" s="1">
        <v>0.33</v>
      </c>
      <c r="R18" s="1">
        <v>0.33</v>
      </c>
      <c r="S18" s="1">
        <v>0</v>
      </c>
      <c r="T18" s="1">
        <v>0</v>
      </c>
      <c r="U18" s="1">
        <v>17.329999999999998</v>
      </c>
      <c r="V18" s="1">
        <v>11</v>
      </c>
      <c r="W18" s="1">
        <v>63</v>
      </c>
      <c r="X18" s="1">
        <v>2</v>
      </c>
      <c r="Y18" s="1">
        <v>0.33</v>
      </c>
      <c r="Z18" s="1">
        <v>17</v>
      </c>
      <c r="AA18" s="1">
        <v>0</v>
      </c>
      <c r="AB18" s="1">
        <v>0</v>
      </c>
      <c r="AC18" s="1">
        <v>2.33</v>
      </c>
      <c r="AD18" s="1">
        <v>0.67</v>
      </c>
      <c r="AE18" s="1">
        <v>0.45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57</v>
      </c>
      <c r="AL18" s="1">
        <v>32.4</v>
      </c>
      <c r="AM18" s="1">
        <v>34.07</v>
      </c>
      <c r="AN18" s="1">
        <v>3</v>
      </c>
      <c r="AO18" s="1">
        <v>6.3</v>
      </c>
      <c r="AP18" s="1">
        <v>9.67</v>
      </c>
      <c r="AQ18" s="1">
        <v>20.67</v>
      </c>
      <c r="AR18" s="1">
        <v>1.67</v>
      </c>
      <c r="AS18" s="1">
        <v>6</v>
      </c>
      <c r="AT18" s="1">
        <v>1.33</v>
      </c>
      <c r="AU18" s="1">
        <v>1</v>
      </c>
      <c r="AV18" s="1">
        <v>0.67</v>
      </c>
      <c r="AW18" s="1">
        <v>67</v>
      </c>
      <c r="AX18" s="1">
        <v>3</v>
      </c>
      <c r="AY18" s="1">
        <v>0</v>
      </c>
      <c r="AZ18" s="1">
        <v>0.33</v>
      </c>
      <c r="BA18" s="1">
        <v>0</v>
      </c>
      <c r="BB18" s="1">
        <v>0.33</v>
      </c>
      <c r="BC18" s="1">
        <v>14.67</v>
      </c>
      <c r="BD18" s="1">
        <v>7</v>
      </c>
      <c r="BE18" s="1">
        <v>5.33</v>
      </c>
      <c r="BF18" s="1">
        <v>0.67</v>
      </c>
      <c r="BG18" s="1">
        <v>0.67</v>
      </c>
      <c r="BH18" s="1">
        <v>1.33</v>
      </c>
      <c r="BI18" s="1">
        <v>1.37</v>
      </c>
      <c r="BJ18" s="1">
        <v>27.33</v>
      </c>
      <c r="BK18" s="1">
        <v>19.329999999999998</v>
      </c>
      <c r="BL18" s="1">
        <v>71</v>
      </c>
      <c r="BM18" s="1">
        <v>24.33</v>
      </c>
      <c r="BN18" s="1">
        <v>15.33</v>
      </c>
      <c r="BO18" s="1">
        <v>63</v>
      </c>
      <c r="BP18" s="1">
        <v>17.329999999999998</v>
      </c>
      <c r="BQ18" s="1">
        <v>11</v>
      </c>
      <c r="BR18" s="1">
        <v>63</v>
      </c>
      <c r="BS18" s="1">
        <v>1.33</v>
      </c>
      <c r="BT18" s="1">
        <v>0.67</v>
      </c>
      <c r="BU18" s="1">
        <v>3</v>
      </c>
      <c r="BV18" s="1">
        <v>0</v>
      </c>
      <c r="BW18" s="1">
        <v>0</v>
      </c>
      <c r="BX18" s="1">
        <v>4.33</v>
      </c>
      <c r="BY18" s="1">
        <v>50</v>
      </c>
      <c r="BZ18" s="1">
        <v>8</v>
      </c>
      <c r="CA18" s="1">
        <v>3.67</v>
      </c>
      <c r="CB18" s="1">
        <v>2.33</v>
      </c>
      <c r="CC18" s="1">
        <v>0.67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3.7971487999999964</v>
      </c>
      <c r="CL18" s="1">
        <v>2</v>
      </c>
    </row>
    <row r="19" spans="1:90" x14ac:dyDescent="0.25">
      <c r="A19" s="1" t="s">
        <v>104</v>
      </c>
      <c r="B19" s="1">
        <v>6</v>
      </c>
      <c r="C19" s="1">
        <v>3</v>
      </c>
      <c r="D19" s="1">
        <v>81</v>
      </c>
      <c r="E19" s="1">
        <v>0.11</v>
      </c>
      <c r="F19" s="1">
        <v>0</v>
      </c>
      <c r="G19" s="1">
        <v>0.1</v>
      </c>
      <c r="H19" s="1">
        <v>0</v>
      </c>
      <c r="I19" s="1">
        <v>1.33</v>
      </c>
      <c r="J19" s="1">
        <v>0</v>
      </c>
      <c r="K19" s="1">
        <v>1.33</v>
      </c>
      <c r="L19" s="1">
        <v>0</v>
      </c>
      <c r="M19" s="1">
        <v>0</v>
      </c>
      <c r="N19" s="1">
        <v>0.33</v>
      </c>
      <c r="O19" s="1">
        <v>0.05</v>
      </c>
      <c r="P19" s="1">
        <v>0.05</v>
      </c>
      <c r="Q19" s="1">
        <v>0</v>
      </c>
      <c r="R19" s="1">
        <v>0</v>
      </c>
      <c r="S19" s="1">
        <v>0</v>
      </c>
      <c r="T19" s="1">
        <v>0</v>
      </c>
      <c r="U19" s="1">
        <v>8</v>
      </c>
      <c r="V19" s="1">
        <v>3</v>
      </c>
      <c r="W19" s="1">
        <v>38</v>
      </c>
      <c r="X19" s="1">
        <v>0</v>
      </c>
      <c r="Y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0.08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23</v>
      </c>
      <c r="AL19" s="1">
        <v>12.63</v>
      </c>
      <c r="AM19" s="1">
        <v>0.87</v>
      </c>
      <c r="AN19" s="1">
        <v>0.4</v>
      </c>
      <c r="AO19" s="1">
        <v>3</v>
      </c>
      <c r="AP19" s="1">
        <v>2</v>
      </c>
      <c r="AQ19" s="1">
        <v>2</v>
      </c>
      <c r="AR19" s="1">
        <v>0</v>
      </c>
      <c r="AS19" s="1">
        <v>2</v>
      </c>
      <c r="AT19" s="1">
        <v>0.33</v>
      </c>
      <c r="AU19" s="1">
        <v>1</v>
      </c>
      <c r="AV19" s="1">
        <v>0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1">
        <v>12.67</v>
      </c>
      <c r="BD19" s="1">
        <v>6.67</v>
      </c>
      <c r="BE19" s="1">
        <v>3.67</v>
      </c>
      <c r="BF19" s="1">
        <v>1.67</v>
      </c>
      <c r="BG19" s="1">
        <v>3.33</v>
      </c>
      <c r="BH19" s="1">
        <v>1.33</v>
      </c>
      <c r="BI19" s="1">
        <v>1.1399999999999999</v>
      </c>
      <c r="BJ19" s="1">
        <v>18</v>
      </c>
      <c r="BK19" s="1">
        <v>10</v>
      </c>
      <c r="BL19" s="1">
        <v>56</v>
      </c>
      <c r="BM19" s="1">
        <v>12.67</v>
      </c>
      <c r="BN19" s="1">
        <v>6</v>
      </c>
      <c r="BO19" s="1">
        <v>47</v>
      </c>
      <c r="BP19" s="1">
        <v>8</v>
      </c>
      <c r="BQ19" s="1">
        <v>3</v>
      </c>
      <c r="BR19" s="1">
        <v>38</v>
      </c>
      <c r="BS19" s="1">
        <v>0</v>
      </c>
      <c r="BT19" s="1">
        <v>0</v>
      </c>
      <c r="BU19" s="1">
        <v>3</v>
      </c>
      <c r="BV19" s="1">
        <v>0</v>
      </c>
      <c r="BW19" s="1">
        <v>1</v>
      </c>
      <c r="BX19" s="1">
        <v>0</v>
      </c>
      <c r="BY19" s="1">
        <v>24.33</v>
      </c>
      <c r="BZ19" s="1">
        <v>2.33</v>
      </c>
      <c r="CA19" s="1">
        <v>2</v>
      </c>
      <c r="CB19" s="1">
        <v>1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4.0555951000000023</v>
      </c>
      <c r="CL19" s="1">
        <v>2</v>
      </c>
    </row>
    <row r="20" spans="1:90" x14ac:dyDescent="0.25">
      <c r="A20" s="1" t="s">
        <v>105</v>
      </c>
      <c r="B20" s="1">
        <v>12.5</v>
      </c>
      <c r="C20" s="1">
        <v>3</v>
      </c>
      <c r="D20" s="1">
        <v>71</v>
      </c>
      <c r="E20" s="1">
        <v>0.36</v>
      </c>
      <c r="F20" s="1">
        <v>0.33</v>
      </c>
      <c r="G20" s="1">
        <v>0.8</v>
      </c>
      <c r="H20" s="1">
        <v>1</v>
      </c>
      <c r="I20" s="1">
        <v>4</v>
      </c>
      <c r="J20" s="1">
        <v>1.67</v>
      </c>
      <c r="K20" s="1">
        <v>3</v>
      </c>
      <c r="L20" s="1">
        <v>1</v>
      </c>
      <c r="M20" s="1">
        <v>1</v>
      </c>
      <c r="N20" s="1">
        <v>0</v>
      </c>
      <c r="O20" s="1">
        <v>0.62</v>
      </c>
      <c r="P20" s="1">
        <v>0.62</v>
      </c>
      <c r="Q20" s="1">
        <v>0.33</v>
      </c>
      <c r="R20" s="1">
        <v>0.33</v>
      </c>
      <c r="S20" s="1">
        <v>0</v>
      </c>
      <c r="T20" s="1">
        <v>0</v>
      </c>
      <c r="U20" s="1">
        <v>10</v>
      </c>
      <c r="V20" s="1">
        <v>8.33</v>
      </c>
      <c r="W20" s="1">
        <v>83</v>
      </c>
      <c r="X20" s="1">
        <v>0.33</v>
      </c>
      <c r="Y20" s="1">
        <v>0</v>
      </c>
      <c r="Z20" s="1">
        <v>0</v>
      </c>
      <c r="AA20" s="1">
        <v>0</v>
      </c>
      <c r="AB20" s="1">
        <v>0</v>
      </c>
      <c r="AC20" s="1">
        <v>0.67</v>
      </c>
      <c r="AD20" s="1">
        <v>0</v>
      </c>
      <c r="AE20" s="1">
        <v>0.16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61.33</v>
      </c>
      <c r="AL20" s="1">
        <v>10.9</v>
      </c>
      <c r="AM20" s="1">
        <v>16.8</v>
      </c>
      <c r="AN20" s="1">
        <v>3</v>
      </c>
      <c r="AO20" s="1">
        <v>5.8</v>
      </c>
      <c r="AP20" s="1">
        <v>2.33</v>
      </c>
      <c r="AQ20" s="1">
        <v>10.33</v>
      </c>
      <c r="AR20" s="1">
        <v>0</v>
      </c>
      <c r="AS20" s="1">
        <v>3</v>
      </c>
      <c r="AT20" s="1">
        <v>1</v>
      </c>
      <c r="AU20" s="1">
        <v>0</v>
      </c>
      <c r="AV20" s="1">
        <v>0</v>
      </c>
      <c r="AX20" s="1">
        <v>1</v>
      </c>
      <c r="AY20" s="1">
        <v>0.67</v>
      </c>
      <c r="AZ20" s="1">
        <v>0</v>
      </c>
      <c r="BA20" s="1">
        <v>0</v>
      </c>
      <c r="BB20" s="1">
        <v>0.67</v>
      </c>
      <c r="BC20" s="1">
        <v>10.67</v>
      </c>
      <c r="BD20" s="1">
        <v>6.67</v>
      </c>
      <c r="BE20" s="1">
        <v>3</v>
      </c>
      <c r="BF20" s="1">
        <v>0.67</v>
      </c>
      <c r="BG20" s="1">
        <v>1.67</v>
      </c>
      <c r="BH20" s="1">
        <v>2</v>
      </c>
      <c r="BI20" s="1">
        <v>1.3</v>
      </c>
      <c r="BJ20" s="1">
        <v>21.33</v>
      </c>
      <c r="BK20" s="1">
        <v>17</v>
      </c>
      <c r="BL20" s="1">
        <v>80</v>
      </c>
      <c r="BM20" s="1">
        <v>16.329999999999998</v>
      </c>
      <c r="BN20" s="1">
        <v>13.33</v>
      </c>
      <c r="BO20" s="1">
        <v>82</v>
      </c>
      <c r="BP20" s="1">
        <v>10</v>
      </c>
      <c r="BQ20" s="1">
        <v>8.33</v>
      </c>
      <c r="BR20" s="1">
        <v>83</v>
      </c>
      <c r="BS20" s="1">
        <v>0.33</v>
      </c>
      <c r="BT20" s="1">
        <v>0</v>
      </c>
      <c r="BU20" s="1">
        <v>2</v>
      </c>
      <c r="BV20" s="1">
        <v>1</v>
      </c>
      <c r="BW20" s="1">
        <v>0</v>
      </c>
      <c r="BX20" s="1">
        <v>0.33</v>
      </c>
      <c r="BY20" s="1">
        <v>32.67</v>
      </c>
      <c r="BZ20" s="1">
        <v>6.67</v>
      </c>
      <c r="CA20" s="1">
        <v>1.33</v>
      </c>
      <c r="CB20" s="1">
        <v>0.67</v>
      </c>
      <c r="CC20" s="1">
        <v>0.33</v>
      </c>
      <c r="CD20" s="1">
        <v>0</v>
      </c>
      <c r="CE20" s="1">
        <v>0</v>
      </c>
      <c r="CF20" s="1">
        <v>0</v>
      </c>
      <c r="CG20" s="1">
        <v>0.33</v>
      </c>
      <c r="CH20" s="1">
        <v>0</v>
      </c>
      <c r="CI20" s="1">
        <v>0</v>
      </c>
      <c r="CJ20" s="1">
        <v>0</v>
      </c>
      <c r="CK20" s="1">
        <f t="shared" si="0"/>
        <v>6.0125869000000005</v>
      </c>
      <c r="CL20" s="1">
        <v>2</v>
      </c>
    </row>
    <row r="21" spans="1:90" x14ac:dyDescent="0.25">
      <c r="A21" s="1" t="s">
        <v>70</v>
      </c>
      <c r="B21" s="1">
        <v>6.2</v>
      </c>
      <c r="C21" s="1">
        <v>3</v>
      </c>
      <c r="D21" s="1">
        <v>90</v>
      </c>
      <c r="E21" s="1">
        <v>0.23</v>
      </c>
      <c r="F21" s="1">
        <v>0</v>
      </c>
      <c r="G21" s="1">
        <v>0.3</v>
      </c>
      <c r="H21" s="1">
        <v>0</v>
      </c>
      <c r="I21" s="1">
        <v>2.67</v>
      </c>
      <c r="J21" s="1">
        <v>1</v>
      </c>
      <c r="K21" s="1">
        <v>1</v>
      </c>
      <c r="L21" s="1">
        <v>1.67</v>
      </c>
      <c r="M21" s="1">
        <v>0</v>
      </c>
      <c r="N21" s="1">
        <v>0.33</v>
      </c>
      <c r="O21" s="1">
        <v>0.19</v>
      </c>
      <c r="P21" s="1">
        <v>0.19</v>
      </c>
      <c r="Q21" s="1">
        <v>0</v>
      </c>
      <c r="R21" s="1">
        <v>0</v>
      </c>
      <c r="S21" s="1">
        <v>0</v>
      </c>
      <c r="T21" s="1">
        <v>0</v>
      </c>
      <c r="U21" s="1">
        <v>14.33</v>
      </c>
      <c r="V21" s="1">
        <v>9.33</v>
      </c>
      <c r="W21" s="1">
        <v>65</v>
      </c>
      <c r="X21" s="1">
        <v>0.67</v>
      </c>
      <c r="Y21" s="1">
        <v>0.33</v>
      </c>
      <c r="Z21" s="1">
        <v>49</v>
      </c>
      <c r="AA21" s="1">
        <v>0</v>
      </c>
      <c r="AB21" s="1">
        <v>0</v>
      </c>
      <c r="AC21" s="1">
        <v>2.67</v>
      </c>
      <c r="AD21" s="1">
        <v>0</v>
      </c>
      <c r="AE21" s="1">
        <v>0.16</v>
      </c>
      <c r="AF21" s="1">
        <v>0</v>
      </c>
      <c r="AG21" s="1">
        <v>0</v>
      </c>
      <c r="AH21" s="1">
        <v>0.33</v>
      </c>
      <c r="AI21" s="1">
        <v>0</v>
      </c>
      <c r="AJ21" s="1">
        <v>0.33</v>
      </c>
      <c r="AK21" s="1">
        <v>30</v>
      </c>
      <c r="AL21" s="1">
        <v>33.700000000000003</v>
      </c>
      <c r="AM21" s="1">
        <v>12.6</v>
      </c>
      <c r="AN21" s="1">
        <v>1.2</v>
      </c>
      <c r="AO21" s="1">
        <v>3.8</v>
      </c>
      <c r="AP21" s="1">
        <v>7.33</v>
      </c>
      <c r="AQ21" s="1">
        <v>7.33</v>
      </c>
      <c r="AR21" s="1">
        <v>0</v>
      </c>
      <c r="AS21" s="1">
        <v>1.67</v>
      </c>
      <c r="AT21" s="1">
        <v>1</v>
      </c>
      <c r="AU21" s="1">
        <v>0.33</v>
      </c>
      <c r="AV21" s="1">
        <v>0</v>
      </c>
      <c r="AW21" s="1">
        <v>0</v>
      </c>
      <c r="AX21" s="1">
        <v>2.67</v>
      </c>
      <c r="AY21" s="1">
        <v>1.33</v>
      </c>
      <c r="AZ21" s="1">
        <v>0</v>
      </c>
      <c r="BA21" s="1">
        <v>0</v>
      </c>
      <c r="BB21" s="1">
        <v>1.33</v>
      </c>
      <c r="BC21" s="1">
        <v>14</v>
      </c>
      <c r="BD21" s="1">
        <v>8</v>
      </c>
      <c r="BE21" s="1">
        <v>5</v>
      </c>
      <c r="BF21" s="1">
        <v>0.33</v>
      </c>
      <c r="BG21" s="1">
        <v>1</v>
      </c>
      <c r="BH21" s="1">
        <v>1</v>
      </c>
      <c r="BI21" s="1">
        <v>1.23</v>
      </c>
      <c r="BJ21" s="1">
        <v>26.67</v>
      </c>
      <c r="BK21" s="1">
        <v>18.670000000000002</v>
      </c>
      <c r="BL21" s="1">
        <v>70</v>
      </c>
      <c r="BM21" s="1">
        <v>21.33</v>
      </c>
      <c r="BN21" s="1">
        <v>13.33</v>
      </c>
      <c r="BO21" s="1">
        <v>62</v>
      </c>
      <c r="BP21" s="1">
        <v>14.33</v>
      </c>
      <c r="BQ21" s="1">
        <v>9.33</v>
      </c>
      <c r="BR21" s="1">
        <v>65</v>
      </c>
      <c r="BS21" s="1">
        <v>0.67</v>
      </c>
      <c r="BT21" s="1">
        <v>0.67</v>
      </c>
      <c r="BU21" s="1">
        <v>3</v>
      </c>
      <c r="BV21" s="1">
        <v>0</v>
      </c>
      <c r="BW21" s="1">
        <v>0</v>
      </c>
      <c r="BX21" s="1">
        <v>0.67</v>
      </c>
      <c r="BY21" s="1">
        <v>42.67</v>
      </c>
      <c r="BZ21" s="1">
        <v>4.33</v>
      </c>
      <c r="CA21" s="1">
        <v>2.67</v>
      </c>
      <c r="CB21" s="1">
        <v>2.67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3.6093427000000009</v>
      </c>
      <c r="CL21" s="1">
        <v>2</v>
      </c>
    </row>
    <row r="22" spans="1:90" x14ac:dyDescent="0.25">
      <c r="A22" s="1" t="s">
        <v>73</v>
      </c>
      <c r="B22" s="1">
        <v>6.5</v>
      </c>
      <c r="C22" s="1">
        <v>3</v>
      </c>
      <c r="D22" s="1">
        <v>90</v>
      </c>
      <c r="E22" s="1">
        <v>0.43</v>
      </c>
      <c r="F22" s="1">
        <v>0.67</v>
      </c>
      <c r="G22" s="1">
        <v>0.5</v>
      </c>
      <c r="H22" s="1">
        <v>2</v>
      </c>
      <c r="I22" s="1">
        <v>2.33</v>
      </c>
      <c r="J22" s="1">
        <v>0.67</v>
      </c>
      <c r="K22" s="1">
        <v>1.33</v>
      </c>
      <c r="L22" s="1">
        <v>1</v>
      </c>
      <c r="M22" s="1">
        <v>0.67</v>
      </c>
      <c r="N22" s="1">
        <v>0</v>
      </c>
      <c r="O22" s="1">
        <v>0.16</v>
      </c>
      <c r="P22" s="1">
        <v>0.41</v>
      </c>
      <c r="Q22" s="1">
        <v>0.67</v>
      </c>
      <c r="R22" s="1">
        <v>0.33</v>
      </c>
      <c r="S22" s="1">
        <v>0.33</v>
      </c>
      <c r="T22" s="1">
        <v>0</v>
      </c>
      <c r="U22" s="1">
        <v>9.33</v>
      </c>
      <c r="V22" s="1">
        <v>7.33</v>
      </c>
      <c r="W22" s="1">
        <v>79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0.67</v>
      </c>
      <c r="AD22" s="1">
        <v>0</v>
      </c>
      <c r="AE22" s="1">
        <v>7.0000000000000007E-2</v>
      </c>
      <c r="AF22" s="1">
        <v>0</v>
      </c>
      <c r="AG22" s="1">
        <v>0</v>
      </c>
      <c r="AH22" s="1">
        <v>0.33</v>
      </c>
      <c r="AI22" s="1">
        <v>0</v>
      </c>
      <c r="AJ22" s="1">
        <v>0.33</v>
      </c>
      <c r="AK22" s="1">
        <v>21.33</v>
      </c>
      <c r="AL22" s="1">
        <v>11.2</v>
      </c>
      <c r="AM22" s="1">
        <v>23.8</v>
      </c>
      <c r="AN22" s="1">
        <v>1.9</v>
      </c>
      <c r="AO22" s="1">
        <v>4.4000000000000004</v>
      </c>
      <c r="AP22" s="1">
        <v>4.67</v>
      </c>
      <c r="AQ22" s="1">
        <v>20.67</v>
      </c>
      <c r="AR22" s="1">
        <v>1.33</v>
      </c>
      <c r="AS22" s="1">
        <v>5.67</v>
      </c>
      <c r="AT22" s="1">
        <v>0.67</v>
      </c>
      <c r="AU22" s="1">
        <v>1</v>
      </c>
      <c r="AV22" s="1">
        <v>1</v>
      </c>
      <c r="AW22" s="1">
        <v>100</v>
      </c>
      <c r="AX22" s="1">
        <v>5</v>
      </c>
      <c r="AY22" s="1">
        <v>0</v>
      </c>
      <c r="AZ22" s="1">
        <v>0</v>
      </c>
      <c r="BA22" s="1">
        <v>0</v>
      </c>
      <c r="BB22" s="1">
        <v>0</v>
      </c>
      <c r="BC22" s="1">
        <v>10</v>
      </c>
      <c r="BD22" s="1">
        <v>5</v>
      </c>
      <c r="BE22" s="1">
        <v>2.67</v>
      </c>
      <c r="BF22" s="1">
        <v>0.33</v>
      </c>
      <c r="BG22" s="1">
        <v>0.67</v>
      </c>
      <c r="BH22" s="1">
        <v>1</v>
      </c>
      <c r="BI22" s="1">
        <v>1</v>
      </c>
      <c r="BJ22" s="1">
        <v>22.33</v>
      </c>
      <c r="BK22" s="1">
        <v>19</v>
      </c>
      <c r="BL22" s="1">
        <v>85</v>
      </c>
      <c r="BM22" s="1">
        <v>15</v>
      </c>
      <c r="BN22" s="1">
        <v>11</v>
      </c>
      <c r="BO22" s="1">
        <v>73</v>
      </c>
      <c r="BP22" s="1">
        <v>9.33</v>
      </c>
      <c r="BQ22" s="1">
        <v>7.33</v>
      </c>
      <c r="BR22" s="1">
        <v>79</v>
      </c>
      <c r="BS22" s="1">
        <v>0.33</v>
      </c>
      <c r="BT22" s="1">
        <v>0.33</v>
      </c>
      <c r="BU22" s="1">
        <v>3</v>
      </c>
      <c r="BV22" s="1">
        <v>0</v>
      </c>
      <c r="BW22" s="1">
        <v>0</v>
      </c>
      <c r="BX22" s="1">
        <v>1</v>
      </c>
      <c r="BY22" s="1">
        <v>37</v>
      </c>
      <c r="BZ22" s="1">
        <v>3.33</v>
      </c>
      <c r="CA22" s="1">
        <v>2</v>
      </c>
      <c r="CB22" s="1">
        <v>2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0.33</v>
      </c>
      <c r="CJ22" s="1">
        <v>0.33</v>
      </c>
      <c r="CK22" s="1">
        <f t="shared" si="0"/>
        <v>5.0440053999999996</v>
      </c>
      <c r="CL22" s="1">
        <v>2</v>
      </c>
    </row>
    <row r="23" spans="1:90" x14ac:dyDescent="0.25">
      <c r="A23" s="1" t="s">
        <v>76</v>
      </c>
      <c r="B23" s="1">
        <v>11.5</v>
      </c>
      <c r="C23" s="1">
        <v>3</v>
      </c>
      <c r="D23" s="1">
        <v>90</v>
      </c>
      <c r="E23" s="1">
        <v>0.26</v>
      </c>
      <c r="F23" s="1">
        <v>0</v>
      </c>
      <c r="G23" s="1">
        <v>0.6</v>
      </c>
      <c r="H23" s="1">
        <v>0</v>
      </c>
      <c r="I23" s="1">
        <v>1.67</v>
      </c>
      <c r="J23" s="1">
        <v>0.33</v>
      </c>
      <c r="K23" s="1">
        <v>1.67</v>
      </c>
      <c r="L23" s="1">
        <v>0</v>
      </c>
      <c r="M23" s="1">
        <v>0.33</v>
      </c>
      <c r="N23" s="1">
        <v>0.33</v>
      </c>
      <c r="O23" s="1">
        <v>0.2</v>
      </c>
      <c r="P23" s="1">
        <v>0.2</v>
      </c>
      <c r="Q23" s="1">
        <v>0</v>
      </c>
      <c r="R23" s="1">
        <v>0</v>
      </c>
      <c r="S23" s="1">
        <v>0</v>
      </c>
      <c r="T23" s="1">
        <v>0</v>
      </c>
      <c r="U23" s="1">
        <v>7.33</v>
      </c>
      <c r="V23" s="1">
        <v>5</v>
      </c>
      <c r="W23" s="1">
        <v>68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1.67</v>
      </c>
      <c r="AD23" s="1">
        <v>0.67</v>
      </c>
      <c r="AE23" s="1">
        <v>0.36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28</v>
      </c>
      <c r="AL23" s="1">
        <v>18.829999999999998</v>
      </c>
      <c r="AM23" s="1">
        <v>6.87</v>
      </c>
      <c r="AN23" s="1">
        <v>1.9</v>
      </c>
      <c r="AO23" s="1">
        <v>4.8</v>
      </c>
      <c r="AP23" s="1">
        <v>8</v>
      </c>
      <c r="AQ23" s="1">
        <v>8</v>
      </c>
      <c r="AR23" s="1">
        <v>0</v>
      </c>
      <c r="AS23" s="1">
        <v>2</v>
      </c>
      <c r="AT23" s="1">
        <v>0.67</v>
      </c>
      <c r="AU23" s="1">
        <v>0.33</v>
      </c>
      <c r="AV23" s="1">
        <v>0</v>
      </c>
      <c r="AW23" s="1">
        <v>0</v>
      </c>
      <c r="AX23" s="1">
        <v>3</v>
      </c>
      <c r="AY23" s="1">
        <v>0.67</v>
      </c>
      <c r="AZ23" s="1">
        <v>0</v>
      </c>
      <c r="BA23" s="1">
        <v>0</v>
      </c>
      <c r="BB23" s="1">
        <v>0.67</v>
      </c>
      <c r="BC23" s="1">
        <v>9.67</v>
      </c>
      <c r="BD23" s="1">
        <v>5.33</v>
      </c>
      <c r="BE23" s="1">
        <v>2.67</v>
      </c>
      <c r="BF23" s="1">
        <v>0.33</v>
      </c>
      <c r="BG23" s="1">
        <v>1.33</v>
      </c>
      <c r="BH23" s="1">
        <v>2</v>
      </c>
      <c r="BI23" s="1">
        <v>1.25</v>
      </c>
      <c r="BJ23" s="1">
        <v>15</v>
      </c>
      <c r="BK23" s="1">
        <v>10</v>
      </c>
      <c r="BL23" s="1">
        <v>67</v>
      </c>
      <c r="BM23" s="1">
        <v>12.33</v>
      </c>
      <c r="BN23" s="1">
        <v>7.33</v>
      </c>
      <c r="BO23" s="1">
        <v>59</v>
      </c>
      <c r="BP23" s="1">
        <v>7.33</v>
      </c>
      <c r="BQ23" s="1">
        <v>5</v>
      </c>
      <c r="BR23" s="1">
        <v>68</v>
      </c>
      <c r="BS23" s="1">
        <v>0.33</v>
      </c>
      <c r="BT23" s="1">
        <v>0.33</v>
      </c>
      <c r="BU23" s="1">
        <v>3</v>
      </c>
      <c r="BV23" s="1">
        <v>0</v>
      </c>
      <c r="BW23" s="1">
        <v>0</v>
      </c>
      <c r="BX23" s="1">
        <v>1.67</v>
      </c>
      <c r="BY23" s="1">
        <v>26.67</v>
      </c>
      <c r="BZ23" s="1">
        <v>5</v>
      </c>
      <c r="CA23" s="1">
        <v>1</v>
      </c>
      <c r="CB23" s="1">
        <v>1.67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5.0429749999999993</v>
      </c>
      <c r="CL23" s="1">
        <v>2</v>
      </c>
    </row>
    <row r="24" spans="1:90" x14ac:dyDescent="0.25">
      <c r="A24" s="1" t="s">
        <v>106</v>
      </c>
      <c r="B24" s="1">
        <v>5.4</v>
      </c>
      <c r="C24" s="1">
        <v>3</v>
      </c>
      <c r="D24" s="1">
        <v>74</v>
      </c>
      <c r="E24" s="1">
        <v>0.49</v>
      </c>
      <c r="F24" s="1">
        <v>0.67</v>
      </c>
      <c r="G24" s="1">
        <v>0.5</v>
      </c>
      <c r="H24" s="1">
        <v>2</v>
      </c>
      <c r="I24" s="1">
        <v>1.33</v>
      </c>
      <c r="J24" s="1">
        <v>0.67</v>
      </c>
      <c r="K24" s="1">
        <v>1.33</v>
      </c>
      <c r="L24" s="1">
        <v>0</v>
      </c>
      <c r="M24" s="1">
        <v>0.67</v>
      </c>
      <c r="N24" s="1">
        <v>0</v>
      </c>
      <c r="O24" s="1">
        <v>0.34</v>
      </c>
      <c r="P24" s="1">
        <v>0.34</v>
      </c>
      <c r="Q24" s="1">
        <v>0.67</v>
      </c>
      <c r="R24" s="1">
        <v>0.67</v>
      </c>
      <c r="S24" s="1">
        <v>0</v>
      </c>
      <c r="T24" s="1">
        <v>0</v>
      </c>
      <c r="U24" s="1">
        <v>6.67</v>
      </c>
      <c r="V24" s="1">
        <v>4.33</v>
      </c>
      <c r="W24" s="1">
        <v>65</v>
      </c>
      <c r="X24" s="1">
        <v>0.33</v>
      </c>
      <c r="Y24" s="1">
        <v>0.33</v>
      </c>
      <c r="Z24" s="1">
        <v>100</v>
      </c>
      <c r="AA24" s="1">
        <v>0</v>
      </c>
      <c r="AB24" s="1">
        <v>0</v>
      </c>
      <c r="AC24" s="1">
        <v>0.33</v>
      </c>
      <c r="AD24" s="1">
        <v>0.33</v>
      </c>
      <c r="AE24" s="1">
        <v>0.2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30.67</v>
      </c>
      <c r="AL24" s="1">
        <v>8.1999999999999993</v>
      </c>
      <c r="AM24" s="1">
        <v>24.67</v>
      </c>
      <c r="AN24" s="1">
        <v>2</v>
      </c>
      <c r="AO24" s="1">
        <v>4.5999999999999996</v>
      </c>
      <c r="AP24" s="1">
        <v>5.33</v>
      </c>
      <c r="AQ24" s="1">
        <v>21.33</v>
      </c>
      <c r="AR24" s="1">
        <v>1</v>
      </c>
      <c r="AS24" s="1">
        <v>5.33</v>
      </c>
      <c r="AT24" s="1">
        <v>0.33</v>
      </c>
      <c r="AU24" s="1">
        <v>0</v>
      </c>
      <c r="AV24" s="1">
        <v>0</v>
      </c>
      <c r="AX24" s="1">
        <v>2</v>
      </c>
      <c r="AY24" s="1">
        <v>0.33</v>
      </c>
      <c r="AZ24" s="1">
        <v>0</v>
      </c>
      <c r="BA24" s="1">
        <v>0.67</v>
      </c>
      <c r="BB24" s="1">
        <v>1</v>
      </c>
      <c r="BC24" s="1">
        <v>11.67</v>
      </c>
      <c r="BD24" s="1">
        <v>6.33</v>
      </c>
      <c r="BE24" s="1">
        <v>3.67</v>
      </c>
      <c r="BF24" s="1">
        <v>0.67</v>
      </c>
      <c r="BG24" s="1">
        <v>1.67</v>
      </c>
      <c r="BH24" s="1">
        <v>1.33</v>
      </c>
      <c r="BI24" s="1">
        <v>1.2</v>
      </c>
      <c r="BJ24" s="1">
        <v>20</v>
      </c>
      <c r="BK24" s="1">
        <v>15.67</v>
      </c>
      <c r="BL24" s="1">
        <v>78</v>
      </c>
      <c r="BM24" s="1">
        <v>12</v>
      </c>
      <c r="BN24" s="1">
        <v>9</v>
      </c>
      <c r="BO24" s="1">
        <v>75</v>
      </c>
      <c r="BP24" s="1">
        <v>6.67</v>
      </c>
      <c r="BQ24" s="1">
        <v>4.33</v>
      </c>
      <c r="BR24" s="1">
        <v>65</v>
      </c>
      <c r="BS24" s="1">
        <v>0.33</v>
      </c>
      <c r="BT24" s="1">
        <v>0</v>
      </c>
      <c r="BU24" s="1">
        <v>2</v>
      </c>
      <c r="BV24" s="1">
        <v>1</v>
      </c>
      <c r="BW24" s="1">
        <v>2</v>
      </c>
      <c r="BX24" s="1">
        <v>1</v>
      </c>
      <c r="BY24" s="1">
        <v>31</v>
      </c>
      <c r="BZ24" s="1">
        <v>5</v>
      </c>
      <c r="CA24" s="1">
        <v>0.67</v>
      </c>
      <c r="CB24" s="1">
        <v>0.33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5.2965617000000016</v>
      </c>
      <c r="CL24" s="1">
        <v>2</v>
      </c>
    </row>
    <row r="25" spans="1:90" x14ac:dyDescent="0.25">
      <c r="A25" s="1" t="s">
        <v>89</v>
      </c>
      <c r="B25" s="1">
        <v>6.2</v>
      </c>
      <c r="C25" s="1">
        <v>3</v>
      </c>
      <c r="D25" s="1">
        <v>79.33</v>
      </c>
      <c r="E25" s="1">
        <v>0.33</v>
      </c>
      <c r="F25" s="1">
        <v>0.25</v>
      </c>
      <c r="G25" s="1">
        <v>0.5</v>
      </c>
      <c r="H25" s="1">
        <v>1</v>
      </c>
      <c r="I25" s="1">
        <v>2.33</v>
      </c>
      <c r="J25" s="1">
        <v>1.33</v>
      </c>
      <c r="K25" s="1">
        <v>2.33</v>
      </c>
      <c r="L25" s="1">
        <v>0</v>
      </c>
      <c r="M25" s="1">
        <v>0.33</v>
      </c>
      <c r="N25" s="1">
        <v>0.67</v>
      </c>
      <c r="O25" s="1">
        <v>0.36</v>
      </c>
      <c r="P25" s="1">
        <v>0.36</v>
      </c>
      <c r="Q25" s="1">
        <v>0.33</v>
      </c>
      <c r="R25" s="1">
        <v>0.33</v>
      </c>
      <c r="S25" s="1">
        <v>0</v>
      </c>
      <c r="T25" s="1">
        <v>0.33</v>
      </c>
      <c r="U25" s="1">
        <v>6.67</v>
      </c>
      <c r="V25" s="1">
        <v>3.67</v>
      </c>
      <c r="W25" s="1">
        <v>55</v>
      </c>
      <c r="X25" s="1">
        <v>0.67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0.13</v>
      </c>
      <c r="AF25" s="1">
        <v>0</v>
      </c>
      <c r="AG25" s="1">
        <v>0</v>
      </c>
      <c r="AH25" s="1">
        <v>0.67</v>
      </c>
      <c r="AI25" s="1">
        <v>0</v>
      </c>
      <c r="AJ25" s="1">
        <v>0</v>
      </c>
      <c r="AK25" s="1">
        <v>44.67</v>
      </c>
      <c r="AL25" s="1">
        <v>11.9</v>
      </c>
      <c r="AM25" s="1">
        <v>16.600000000000001</v>
      </c>
      <c r="AN25" s="1">
        <v>1.8</v>
      </c>
      <c r="AO25" s="1">
        <v>4.0999999999999996</v>
      </c>
      <c r="AP25" s="1">
        <v>1.67</v>
      </c>
      <c r="AQ25" s="1">
        <v>9.67</v>
      </c>
      <c r="AR25" s="1">
        <v>0</v>
      </c>
      <c r="AS25" s="1">
        <v>2.67</v>
      </c>
      <c r="AT25" s="1">
        <v>1</v>
      </c>
      <c r="AU25" s="1">
        <v>1.33</v>
      </c>
      <c r="AV25" s="1">
        <v>0.67</v>
      </c>
      <c r="AW25" s="1">
        <v>50</v>
      </c>
      <c r="AX25" s="1">
        <v>3</v>
      </c>
      <c r="AY25" s="1">
        <v>0.33</v>
      </c>
      <c r="AZ25" s="1">
        <v>0</v>
      </c>
      <c r="BA25" s="1">
        <v>0.67</v>
      </c>
      <c r="BB25" s="1">
        <v>1</v>
      </c>
      <c r="BC25" s="1">
        <v>17.329999999999998</v>
      </c>
      <c r="BD25" s="1">
        <v>9</v>
      </c>
      <c r="BE25" s="1">
        <v>5</v>
      </c>
      <c r="BF25" s="1">
        <v>1.67</v>
      </c>
      <c r="BG25" s="1">
        <v>2.67</v>
      </c>
      <c r="BH25" s="1">
        <v>1.67</v>
      </c>
      <c r="BI25" s="1">
        <v>1.52</v>
      </c>
      <c r="BJ25" s="1">
        <v>15</v>
      </c>
      <c r="BK25" s="1">
        <v>9.67</v>
      </c>
      <c r="BL25" s="1">
        <v>64</v>
      </c>
      <c r="BM25" s="1">
        <v>11.67</v>
      </c>
      <c r="BN25" s="1">
        <v>6.33</v>
      </c>
      <c r="BO25" s="1">
        <v>54</v>
      </c>
      <c r="BP25" s="1">
        <v>6.67</v>
      </c>
      <c r="BQ25" s="1">
        <v>3.67</v>
      </c>
      <c r="BR25" s="1">
        <v>55</v>
      </c>
      <c r="BS25" s="1">
        <v>0</v>
      </c>
      <c r="BT25" s="1">
        <v>0</v>
      </c>
      <c r="BU25" s="1">
        <v>3</v>
      </c>
      <c r="BV25" s="1">
        <v>0</v>
      </c>
      <c r="BW25" s="1">
        <v>2</v>
      </c>
      <c r="BX25" s="1">
        <v>0.67</v>
      </c>
      <c r="BY25" s="1">
        <v>32</v>
      </c>
      <c r="BZ25" s="1">
        <v>4</v>
      </c>
      <c r="CA25" s="1">
        <v>0.67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3.0275174999999983</v>
      </c>
      <c r="CL25" s="1">
        <v>2</v>
      </c>
    </row>
    <row r="26" spans="1:90" x14ac:dyDescent="0.25">
      <c r="A26" s="1" t="s">
        <v>69</v>
      </c>
      <c r="B26" s="1">
        <v>5.2</v>
      </c>
      <c r="C26" s="1">
        <v>2</v>
      </c>
      <c r="D26" s="1">
        <v>32</v>
      </c>
      <c r="E26" s="1">
        <v>0.16</v>
      </c>
      <c r="F26" s="1">
        <v>0</v>
      </c>
      <c r="G26" s="1">
        <v>0.2</v>
      </c>
      <c r="H26" s="1">
        <v>0</v>
      </c>
      <c r="I26" s="1">
        <v>2</v>
      </c>
      <c r="J26" s="1">
        <v>0.5</v>
      </c>
      <c r="K26" s="1">
        <v>2</v>
      </c>
      <c r="L26" s="1">
        <v>0</v>
      </c>
      <c r="M26" s="1">
        <v>0</v>
      </c>
      <c r="N26" s="1">
        <v>2</v>
      </c>
      <c r="O26" s="1">
        <v>0.11</v>
      </c>
      <c r="P26" s="1">
        <v>0.11</v>
      </c>
      <c r="Q26" s="1">
        <v>0</v>
      </c>
      <c r="R26" s="1">
        <v>0</v>
      </c>
      <c r="S26" s="1">
        <v>0</v>
      </c>
      <c r="T26" s="1">
        <v>0</v>
      </c>
      <c r="U26" s="1">
        <v>2</v>
      </c>
      <c r="V26" s="1">
        <v>1.5</v>
      </c>
      <c r="W26" s="1">
        <v>75</v>
      </c>
      <c r="X26" s="1">
        <v>0.5</v>
      </c>
      <c r="Y26" s="1">
        <v>0.5</v>
      </c>
      <c r="Z26" s="1">
        <v>100</v>
      </c>
      <c r="AA26" s="1">
        <v>0</v>
      </c>
      <c r="AB26" s="1">
        <v>0</v>
      </c>
      <c r="AC26" s="1">
        <v>0</v>
      </c>
      <c r="AD26" s="1">
        <v>0</v>
      </c>
      <c r="AE26" s="1">
        <v>0.05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22.5</v>
      </c>
      <c r="AL26" s="1">
        <v>2.4</v>
      </c>
      <c r="AM26" s="1">
        <v>1</v>
      </c>
      <c r="AN26" s="1">
        <v>0.6</v>
      </c>
      <c r="AO26" s="1">
        <v>1.5</v>
      </c>
      <c r="AP26" s="1">
        <v>0</v>
      </c>
      <c r="AQ26" s="1">
        <v>0</v>
      </c>
      <c r="AR26" s="1">
        <v>0</v>
      </c>
      <c r="AS26" s="1">
        <v>0.5</v>
      </c>
      <c r="AT26" s="1">
        <v>0</v>
      </c>
      <c r="AU26" s="1">
        <v>0.5</v>
      </c>
      <c r="AV26" s="1">
        <v>0.5</v>
      </c>
      <c r="AW26" s="1">
        <v>100</v>
      </c>
      <c r="AX26" s="1">
        <v>0.5</v>
      </c>
      <c r="AY26" s="1">
        <v>0</v>
      </c>
      <c r="AZ26" s="1">
        <v>0</v>
      </c>
      <c r="BA26" s="1">
        <v>0</v>
      </c>
      <c r="BB26" s="1">
        <v>0</v>
      </c>
      <c r="BC26" s="1">
        <v>11.5</v>
      </c>
      <c r="BD26" s="1">
        <v>5.5</v>
      </c>
      <c r="BE26" s="1">
        <v>2.5</v>
      </c>
      <c r="BF26" s="1">
        <v>0.5</v>
      </c>
      <c r="BG26" s="1">
        <v>1.5</v>
      </c>
      <c r="BH26" s="1">
        <v>1</v>
      </c>
      <c r="BI26" s="1">
        <v>0.92</v>
      </c>
      <c r="BJ26" s="1">
        <v>3</v>
      </c>
      <c r="BK26" s="1">
        <v>2</v>
      </c>
      <c r="BL26" s="1">
        <v>67</v>
      </c>
      <c r="BM26" s="1">
        <v>3</v>
      </c>
      <c r="BN26" s="1">
        <v>2</v>
      </c>
      <c r="BO26" s="1">
        <v>67</v>
      </c>
      <c r="BP26" s="1">
        <v>2</v>
      </c>
      <c r="BQ26" s="1">
        <v>1.5</v>
      </c>
      <c r="BR26" s="1">
        <v>75</v>
      </c>
      <c r="BS26" s="1">
        <v>0</v>
      </c>
      <c r="BT26" s="1">
        <v>0</v>
      </c>
      <c r="BU26" s="1">
        <v>0</v>
      </c>
      <c r="BV26" s="1">
        <v>2</v>
      </c>
      <c r="BW26" s="1">
        <v>0</v>
      </c>
      <c r="BX26" s="1">
        <v>0</v>
      </c>
      <c r="BY26" s="1">
        <v>9.5</v>
      </c>
      <c r="BZ26" s="1">
        <v>2.5</v>
      </c>
      <c r="CA26" s="1">
        <v>0.5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2.9680267999999987</v>
      </c>
      <c r="CL26" s="1">
        <v>1</v>
      </c>
    </row>
    <row r="27" spans="1:90" x14ac:dyDescent="0.25">
      <c r="A27" s="1" t="s">
        <v>72</v>
      </c>
      <c r="B27" s="1">
        <v>5.8</v>
      </c>
      <c r="C27" s="1">
        <v>3</v>
      </c>
      <c r="D27" s="1">
        <v>86.67</v>
      </c>
      <c r="E27" s="1">
        <v>0.31</v>
      </c>
      <c r="F27" s="1">
        <v>1</v>
      </c>
      <c r="G27" s="1">
        <v>0.3</v>
      </c>
      <c r="H27" s="1">
        <v>1</v>
      </c>
      <c r="I27" s="1">
        <v>2</v>
      </c>
      <c r="J27" s="1">
        <v>0.33</v>
      </c>
      <c r="K27" s="1">
        <v>2</v>
      </c>
      <c r="L27" s="1">
        <v>0</v>
      </c>
      <c r="M27" s="1">
        <v>0.33</v>
      </c>
      <c r="N27" s="1">
        <v>0.33</v>
      </c>
      <c r="O27" s="1">
        <v>0.2</v>
      </c>
      <c r="P27" s="1">
        <v>0.2</v>
      </c>
      <c r="Q27" s="1">
        <v>0.33</v>
      </c>
      <c r="R27" s="1">
        <v>0.33</v>
      </c>
      <c r="S27" s="1">
        <v>0</v>
      </c>
      <c r="T27" s="1">
        <v>0</v>
      </c>
      <c r="U27" s="1">
        <v>10</v>
      </c>
      <c r="V27" s="1">
        <v>6</v>
      </c>
      <c r="W27" s="1">
        <v>60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0.1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29.67</v>
      </c>
      <c r="AL27" s="1">
        <v>13.17</v>
      </c>
      <c r="AM27" s="1">
        <v>13.87</v>
      </c>
      <c r="AN27" s="1">
        <v>1.1000000000000001</v>
      </c>
      <c r="AO27" s="1">
        <v>4.2</v>
      </c>
      <c r="AP27" s="1">
        <v>5.67</v>
      </c>
      <c r="AQ27" s="1">
        <v>13.67</v>
      </c>
      <c r="AR27" s="1">
        <v>0</v>
      </c>
      <c r="AS27" s="1">
        <v>3.33</v>
      </c>
      <c r="AT27" s="1">
        <v>1.67</v>
      </c>
      <c r="AU27" s="1">
        <v>1</v>
      </c>
      <c r="AV27" s="1">
        <v>0.33</v>
      </c>
      <c r="AW27" s="1">
        <v>33</v>
      </c>
      <c r="AX27" s="1">
        <v>2.33</v>
      </c>
      <c r="AY27" s="1">
        <v>0</v>
      </c>
      <c r="AZ27" s="1">
        <v>0</v>
      </c>
      <c r="BA27" s="1">
        <v>0.33</v>
      </c>
      <c r="BB27" s="1">
        <v>0.33</v>
      </c>
      <c r="BC27" s="1">
        <v>12.33</v>
      </c>
      <c r="BD27" s="1">
        <v>9.33</v>
      </c>
      <c r="BE27" s="1">
        <v>5.33</v>
      </c>
      <c r="BF27" s="1">
        <v>0.67</v>
      </c>
      <c r="BG27" s="1">
        <v>3.33</v>
      </c>
      <c r="BH27" s="1">
        <v>3.33</v>
      </c>
      <c r="BI27" s="1">
        <v>2.13</v>
      </c>
      <c r="BJ27" s="1">
        <v>18.670000000000002</v>
      </c>
      <c r="BK27" s="1">
        <v>14</v>
      </c>
      <c r="BL27" s="1">
        <v>75</v>
      </c>
      <c r="BM27" s="1">
        <v>14</v>
      </c>
      <c r="BN27" s="1">
        <v>9.33</v>
      </c>
      <c r="BO27" s="1">
        <v>67</v>
      </c>
      <c r="BP27" s="1">
        <v>10</v>
      </c>
      <c r="BQ27" s="1">
        <v>6</v>
      </c>
      <c r="BR27" s="1">
        <v>60</v>
      </c>
      <c r="BS27" s="1">
        <v>0</v>
      </c>
      <c r="BT27" s="1">
        <v>0</v>
      </c>
      <c r="BU27" s="1">
        <v>3</v>
      </c>
      <c r="BV27" s="1">
        <v>0</v>
      </c>
      <c r="BW27" s="1">
        <v>1</v>
      </c>
      <c r="BX27" s="1">
        <v>0.33</v>
      </c>
      <c r="BY27" s="1">
        <v>30.67</v>
      </c>
      <c r="BZ27" s="1">
        <v>6</v>
      </c>
      <c r="CA27" s="1">
        <v>0.33</v>
      </c>
      <c r="CB27" s="1">
        <v>1.33</v>
      </c>
      <c r="CC27" s="1">
        <v>0.67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3.7498967999999979</v>
      </c>
      <c r="CL27" s="1">
        <v>1</v>
      </c>
    </row>
    <row r="28" spans="1:90" x14ac:dyDescent="0.25">
      <c r="A28" s="1" t="s">
        <v>109</v>
      </c>
      <c r="B28" s="1">
        <v>5.4</v>
      </c>
      <c r="C28" s="1">
        <v>2</v>
      </c>
      <c r="D28" s="1">
        <v>28.5</v>
      </c>
      <c r="E28" s="1">
        <v>0.06</v>
      </c>
      <c r="F28" s="1">
        <v>0</v>
      </c>
      <c r="G28" s="1">
        <v>0</v>
      </c>
      <c r="H28" s="1">
        <v>0</v>
      </c>
      <c r="I28" s="1">
        <v>0.5</v>
      </c>
      <c r="J28" s="1">
        <v>0</v>
      </c>
      <c r="K28" s="1">
        <v>0</v>
      </c>
      <c r="L28" s="1">
        <v>0.5</v>
      </c>
      <c r="M28" s="1">
        <v>0</v>
      </c>
      <c r="N28" s="1">
        <v>0</v>
      </c>
      <c r="O28" s="1">
        <v>0.01</v>
      </c>
      <c r="P28" s="1">
        <v>0.01</v>
      </c>
      <c r="Q28" s="1">
        <v>0</v>
      </c>
      <c r="R28" s="1">
        <v>0</v>
      </c>
      <c r="S28" s="1">
        <v>0</v>
      </c>
      <c r="T28" s="1">
        <v>0</v>
      </c>
      <c r="U28" s="1">
        <v>3</v>
      </c>
      <c r="V28" s="1">
        <v>2</v>
      </c>
      <c r="W28" s="1">
        <v>67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0.03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5</v>
      </c>
      <c r="AL28" s="1">
        <v>5.65</v>
      </c>
      <c r="AM28" s="1">
        <v>2.9</v>
      </c>
      <c r="AN28" s="1">
        <v>0.1</v>
      </c>
      <c r="AO28" s="1">
        <v>1.7</v>
      </c>
      <c r="AP28" s="1">
        <v>2</v>
      </c>
      <c r="AQ28" s="1">
        <v>2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X28" s="1">
        <v>1</v>
      </c>
      <c r="AY28" s="1">
        <v>0.5</v>
      </c>
      <c r="AZ28" s="1">
        <v>0</v>
      </c>
      <c r="BA28" s="1">
        <v>0</v>
      </c>
      <c r="BB28" s="1">
        <v>0.5</v>
      </c>
      <c r="BC28" s="1">
        <v>20</v>
      </c>
      <c r="BD28" s="1">
        <v>10</v>
      </c>
      <c r="BE28" s="1">
        <v>5</v>
      </c>
      <c r="BF28" s="1">
        <v>2</v>
      </c>
      <c r="BG28" s="1">
        <v>3</v>
      </c>
      <c r="BH28" s="1">
        <v>2</v>
      </c>
      <c r="BI28" s="1">
        <v>1.65</v>
      </c>
      <c r="BJ28" s="1">
        <v>8.5</v>
      </c>
      <c r="BK28" s="1">
        <v>4.5</v>
      </c>
      <c r="BL28" s="1">
        <v>53</v>
      </c>
      <c r="BM28" s="1">
        <v>6.5</v>
      </c>
      <c r="BN28" s="1">
        <v>3</v>
      </c>
      <c r="BO28" s="1">
        <v>46</v>
      </c>
      <c r="BP28" s="1">
        <v>3</v>
      </c>
      <c r="BQ28" s="1">
        <v>2</v>
      </c>
      <c r="BR28" s="1">
        <v>67</v>
      </c>
      <c r="BS28" s="1">
        <v>0</v>
      </c>
      <c r="BT28" s="1">
        <v>0</v>
      </c>
      <c r="BU28" s="1">
        <v>0</v>
      </c>
      <c r="BV28" s="1">
        <v>2</v>
      </c>
      <c r="BW28" s="1">
        <v>0</v>
      </c>
      <c r="BX28" s="1">
        <v>1.5</v>
      </c>
      <c r="BY28" s="1">
        <v>18.5</v>
      </c>
      <c r="BZ28" s="1">
        <v>0.5</v>
      </c>
      <c r="CA28" s="1">
        <v>0.5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4.5378311</v>
      </c>
      <c r="CL28" s="1">
        <v>1</v>
      </c>
    </row>
    <row r="29" spans="1:90" x14ac:dyDescent="0.25">
      <c r="A29" s="1" t="s">
        <v>80</v>
      </c>
      <c r="B29" s="1">
        <v>5.8</v>
      </c>
      <c r="C29" s="1">
        <v>3</v>
      </c>
      <c r="D29" s="1">
        <v>89.67</v>
      </c>
      <c r="E29" s="1">
        <v>0.24</v>
      </c>
      <c r="F29" s="1">
        <v>0.33</v>
      </c>
      <c r="G29" s="1">
        <v>0.3</v>
      </c>
      <c r="H29" s="1">
        <v>1</v>
      </c>
      <c r="I29" s="1">
        <v>2</v>
      </c>
      <c r="J29" s="1">
        <v>0.67</v>
      </c>
      <c r="K29" s="1">
        <v>1.33</v>
      </c>
      <c r="L29" s="1">
        <v>0.67</v>
      </c>
      <c r="M29" s="1">
        <v>0.33</v>
      </c>
      <c r="N29" s="1">
        <v>0.67</v>
      </c>
      <c r="O29" s="1">
        <v>0.23</v>
      </c>
      <c r="P29" s="1">
        <v>0.23</v>
      </c>
      <c r="Q29" s="1">
        <v>0</v>
      </c>
      <c r="R29" s="1">
        <v>0</v>
      </c>
      <c r="S29" s="1">
        <v>0</v>
      </c>
      <c r="T29" s="1">
        <v>0</v>
      </c>
      <c r="U29" s="1">
        <v>14.67</v>
      </c>
      <c r="V29" s="1">
        <v>8.67</v>
      </c>
      <c r="W29" s="1">
        <v>59</v>
      </c>
      <c r="X29" s="1">
        <v>1.33</v>
      </c>
      <c r="Y29" s="1">
        <v>0</v>
      </c>
      <c r="Z29" s="1">
        <v>0</v>
      </c>
      <c r="AA29" s="1">
        <v>0</v>
      </c>
      <c r="AB29" s="1">
        <v>0</v>
      </c>
      <c r="AC29" s="1">
        <v>1.33</v>
      </c>
      <c r="AD29" s="1">
        <v>0</v>
      </c>
      <c r="AE29" s="1">
        <v>0.11</v>
      </c>
      <c r="AF29" s="1">
        <v>0.33</v>
      </c>
      <c r="AG29" s="1">
        <v>0</v>
      </c>
      <c r="AH29" s="1">
        <v>0</v>
      </c>
      <c r="AI29" s="1">
        <v>0</v>
      </c>
      <c r="AJ29" s="1">
        <v>0</v>
      </c>
      <c r="AK29" s="1">
        <v>28.33</v>
      </c>
      <c r="AL29" s="1">
        <v>17.100000000000001</v>
      </c>
      <c r="AM29" s="1">
        <v>14.6</v>
      </c>
      <c r="AN29" s="1">
        <v>1.3</v>
      </c>
      <c r="AO29" s="1">
        <v>4</v>
      </c>
      <c r="AP29" s="1">
        <v>6.67</v>
      </c>
      <c r="AQ29" s="1">
        <v>9.67</v>
      </c>
      <c r="AR29" s="1">
        <v>0</v>
      </c>
      <c r="AS29" s="1">
        <v>3</v>
      </c>
      <c r="AT29" s="1">
        <v>1.33</v>
      </c>
      <c r="AU29" s="1">
        <v>1.33</v>
      </c>
      <c r="AV29" s="1">
        <v>1</v>
      </c>
      <c r="AW29" s="1">
        <v>75</v>
      </c>
      <c r="AX29" s="1">
        <v>7.33</v>
      </c>
      <c r="AY29" s="1">
        <v>0.33</v>
      </c>
      <c r="AZ29" s="1">
        <v>0</v>
      </c>
      <c r="BA29" s="1">
        <v>2</v>
      </c>
      <c r="BB29" s="1">
        <v>2.33</v>
      </c>
      <c r="BC29" s="1">
        <v>14.67</v>
      </c>
      <c r="BD29" s="1">
        <v>7</v>
      </c>
      <c r="BE29" s="1">
        <v>5.33</v>
      </c>
      <c r="BF29" s="1">
        <v>0.67</v>
      </c>
      <c r="BG29" s="1">
        <v>0.67</v>
      </c>
      <c r="BH29" s="1">
        <v>1.33</v>
      </c>
      <c r="BI29" s="1">
        <v>1.37</v>
      </c>
      <c r="BJ29" s="1">
        <v>33.33</v>
      </c>
      <c r="BK29" s="1">
        <v>23.67</v>
      </c>
      <c r="BL29" s="1">
        <v>71</v>
      </c>
      <c r="BM29" s="1">
        <v>24.67</v>
      </c>
      <c r="BN29" s="1">
        <v>15.67</v>
      </c>
      <c r="BO29" s="1">
        <v>64</v>
      </c>
      <c r="BP29" s="1">
        <v>14.67</v>
      </c>
      <c r="BQ29" s="1">
        <v>8.67</v>
      </c>
      <c r="BR29" s="1">
        <v>59</v>
      </c>
      <c r="BS29" s="1">
        <v>0</v>
      </c>
      <c r="BT29" s="1">
        <v>0</v>
      </c>
      <c r="BU29" s="1">
        <v>3</v>
      </c>
      <c r="BV29" s="1">
        <v>0</v>
      </c>
      <c r="BW29" s="1">
        <v>1</v>
      </c>
      <c r="BX29" s="1">
        <v>0.67</v>
      </c>
      <c r="BY29" s="1">
        <v>56.33</v>
      </c>
      <c r="BZ29" s="1">
        <v>4.67</v>
      </c>
      <c r="CA29" s="1">
        <v>4</v>
      </c>
      <c r="CB29" s="1">
        <v>2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2.4787963999999985</v>
      </c>
      <c r="CL29" s="1">
        <v>1</v>
      </c>
    </row>
    <row r="30" spans="1:90" x14ac:dyDescent="0.25">
      <c r="A30" s="1" t="s">
        <v>81</v>
      </c>
      <c r="B30" s="1">
        <v>7.4</v>
      </c>
      <c r="C30" s="1">
        <v>3</v>
      </c>
      <c r="D30" s="1">
        <v>90</v>
      </c>
      <c r="E30" s="1">
        <v>0.72</v>
      </c>
      <c r="F30" s="1">
        <v>1</v>
      </c>
      <c r="G30" s="1">
        <v>0.8</v>
      </c>
      <c r="H30" s="1">
        <v>3</v>
      </c>
      <c r="I30" s="1">
        <v>1.33</v>
      </c>
      <c r="J30" s="1">
        <v>0.67</v>
      </c>
      <c r="K30" s="1">
        <v>1</v>
      </c>
      <c r="L30" s="1">
        <v>0.33</v>
      </c>
      <c r="M30" s="1">
        <v>1</v>
      </c>
      <c r="N30" s="1">
        <v>0.33</v>
      </c>
      <c r="O30" s="1">
        <v>0.42</v>
      </c>
      <c r="P30" s="1">
        <v>0.42</v>
      </c>
      <c r="Q30" s="1">
        <v>0.33</v>
      </c>
      <c r="R30" s="1">
        <v>0.33</v>
      </c>
      <c r="S30" s="1">
        <v>0</v>
      </c>
      <c r="T30" s="1">
        <v>0</v>
      </c>
      <c r="U30" s="1">
        <v>13</v>
      </c>
      <c r="V30" s="1">
        <v>7</v>
      </c>
      <c r="W30" s="1">
        <v>54</v>
      </c>
      <c r="X30" s="1">
        <v>0.33</v>
      </c>
      <c r="Y30" s="1">
        <v>0</v>
      </c>
      <c r="Z30" s="1">
        <v>0</v>
      </c>
      <c r="AA30" s="1">
        <v>0</v>
      </c>
      <c r="AB30" s="1">
        <v>0</v>
      </c>
      <c r="AC30" s="1">
        <v>2.33</v>
      </c>
      <c r="AD30" s="1">
        <v>0.67</v>
      </c>
      <c r="AE30" s="1">
        <v>0.38</v>
      </c>
      <c r="AF30" s="1">
        <v>0.67</v>
      </c>
      <c r="AG30" s="1">
        <v>0</v>
      </c>
      <c r="AH30" s="1">
        <v>0</v>
      </c>
      <c r="AI30" s="1">
        <v>0</v>
      </c>
      <c r="AJ30" s="1">
        <v>0.33</v>
      </c>
      <c r="AK30" s="1">
        <v>25.67</v>
      </c>
      <c r="AL30" s="1">
        <v>29.3</v>
      </c>
      <c r="AM30" s="1">
        <v>31.33</v>
      </c>
      <c r="AN30" s="1">
        <v>2.8</v>
      </c>
      <c r="AO30" s="1">
        <v>5.9</v>
      </c>
      <c r="AP30" s="1">
        <v>6.33</v>
      </c>
      <c r="AQ30" s="1">
        <v>20.329999999999998</v>
      </c>
      <c r="AR30" s="1">
        <v>1.33</v>
      </c>
      <c r="AS30" s="1">
        <v>6.67</v>
      </c>
      <c r="AT30" s="1">
        <v>1</v>
      </c>
      <c r="AU30" s="1">
        <v>1.33</v>
      </c>
      <c r="AV30" s="1">
        <v>0.67</v>
      </c>
      <c r="AW30" s="1">
        <v>50</v>
      </c>
      <c r="AX30" s="1">
        <v>2</v>
      </c>
      <c r="AY30" s="1">
        <v>1</v>
      </c>
      <c r="AZ30" s="1">
        <v>0</v>
      </c>
      <c r="BA30" s="1">
        <v>0</v>
      </c>
      <c r="BB30" s="1">
        <v>1</v>
      </c>
      <c r="BC30" s="1">
        <v>11.67</v>
      </c>
      <c r="BD30" s="1">
        <v>6.33</v>
      </c>
      <c r="BE30" s="1">
        <v>3.67</v>
      </c>
      <c r="BF30" s="1">
        <v>0.67</v>
      </c>
      <c r="BG30" s="1">
        <v>1.67</v>
      </c>
      <c r="BH30" s="1">
        <v>1.33</v>
      </c>
      <c r="BI30" s="1">
        <v>1.2</v>
      </c>
      <c r="BJ30" s="1">
        <v>27.33</v>
      </c>
      <c r="BK30" s="1">
        <v>19</v>
      </c>
      <c r="BL30" s="1">
        <v>70</v>
      </c>
      <c r="BM30" s="1">
        <v>19.670000000000002</v>
      </c>
      <c r="BN30" s="1">
        <v>11.33</v>
      </c>
      <c r="BO30" s="1">
        <v>58</v>
      </c>
      <c r="BP30" s="1">
        <v>13</v>
      </c>
      <c r="BQ30" s="1">
        <v>7</v>
      </c>
      <c r="BR30" s="1">
        <v>54</v>
      </c>
      <c r="BS30" s="1">
        <v>0.67</v>
      </c>
      <c r="BT30" s="1">
        <v>0.33</v>
      </c>
      <c r="BU30" s="1">
        <v>3</v>
      </c>
      <c r="BV30" s="1">
        <v>0</v>
      </c>
      <c r="BW30" s="1">
        <v>0</v>
      </c>
      <c r="BX30" s="1">
        <v>3</v>
      </c>
      <c r="BY30" s="1">
        <v>47</v>
      </c>
      <c r="BZ30" s="1">
        <v>4.67</v>
      </c>
      <c r="CA30" s="1">
        <v>3.67</v>
      </c>
      <c r="CB30" s="1">
        <v>1.67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4.4188953000000026</v>
      </c>
      <c r="CL30" s="1">
        <v>1</v>
      </c>
    </row>
    <row r="31" spans="1:90" x14ac:dyDescent="0.25">
      <c r="A31" s="1" t="s">
        <v>85</v>
      </c>
      <c r="B31" s="1">
        <v>4.9000000000000004</v>
      </c>
      <c r="C31" s="1">
        <v>2</v>
      </c>
      <c r="D31" s="1">
        <v>1.5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0.5</v>
      </c>
      <c r="V31" s="1">
        <v>0.5</v>
      </c>
      <c r="W31" s="1">
        <v>100</v>
      </c>
      <c r="X31" s="1">
        <v>0.5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</v>
      </c>
      <c r="AL31" s="1">
        <v>0.05</v>
      </c>
      <c r="AM31" s="1">
        <v>1.6</v>
      </c>
      <c r="AN31" s="1">
        <v>0</v>
      </c>
      <c r="AO31" s="1">
        <v>1.9</v>
      </c>
      <c r="AP31" s="1">
        <v>3.5</v>
      </c>
      <c r="AQ31" s="1">
        <v>3.5</v>
      </c>
      <c r="AR31" s="1">
        <v>0</v>
      </c>
      <c r="AS31" s="1">
        <v>1</v>
      </c>
      <c r="AT31" s="1">
        <v>0</v>
      </c>
      <c r="AU31" s="1">
        <v>0.5</v>
      </c>
      <c r="AV31" s="1">
        <v>0.5</v>
      </c>
      <c r="AW31" s="1">
        <v>100</v>
      </c>
      <c r="AX31" s="1">
        <v>0.5</v>
      </c>
      <c r="AY31" s="1">
        <v>0</v>
      </c>
      <c r="AZ31" s="1">
        <v>0</v>
      </c>
      <c r="BA31" s="1">
        <v>0.5</v>
      </c>
      <c r="BB31" s="1">
        <v>0.5</v>
      </c>
      <c r="BC31" s="1">
        <v>13</v>
      </c>
      <c r="BD31" s="1">
        <v>10.5</v>
      </c>
      <c r="BE31" s="1">
        <v>6</v>
      </c>
      <c r="BF31" s="1">
        <v>0.5</v>
      </c>
      <c r="BG31" s="1">
        <v>4.5</v>
      </c>
      <c r="BH31" s="1">
        <v>3.5</v>
      </c>
      <c r="BI31" s="1">
        <v>2.19</v>
      </c>
      <c r="BJ31" s="1">
        <v>1.5</v>
      </c>
      <c r="BK31" s="1">
        <v>1</v>
      </c>
      <c r="BL31" s="1">
        <v>67</v>
      </c>
      <c r="BM31" s="1">
        <v>1.5</v>
      </c>
      <c r="BN31" s="1">
        <v>0.5</v>
      </c>
      <c r="BO31" s="1">
        <v>33</v>
      </c>
      <c r="BP31" s="1">
        <v>0.5</v>
      </c>
      <c r="BQ31" s="1">
        <v>0.5</v>
      </c>
      <c r="BR31" s="1">
        <v>100</v>
      </c>
      <c r="BS31" s="1">
        <v>0</v>
      </c>
      <c r="BT31" s="1">
        <v>0</v>
      </c>
      <c r="BU31" s="1">
        <v>0</v>
      </c>
      <c r="BV31" s="1">
        <v>2</v>
      </c>
      <c r="BW31" s="1">
        <v>0</v>
      </c>
      <c r="BX31" s="1">
        <v>0</v>
      </c>
      <c r="BY31" s="1">
        <v>5</v>
      </c>
      <c r="BZ31" s="1">
        <v>0.5</v>
      </c>
      <c r="CA31" s="1">
        <v>0.5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4.9454978999999994</v>
      </c>
      <c r="CL31" s="1">
        <v>1</v>
      </c>
    </row>
    <row r="32" spans="1:90" x14ac:dyDescent="0.25">
      <c r="A32" s="1" t="s">
        <v>88</v>
      </c>
      <c r="B32" s="1">
        <v>5.6</v>
      </c>
      <c r="C32" s="1">
        <v>1</v>
      </c>
      <c r="D32" s="1">
        <v>8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3</v>
      </c>
      <c r="V32" s="1">
        <v>2</v>
      </c>
      <c r="W32" s="1">
        <v>67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0.5</v>
      </c>
      <c r="AM32" s="1">
        <v>0.2</v>
      </c>
      <c r="AN32" s="1">
        <v>0</v>
      </c>
      <c r="AO32" s="1">
        <v>1.7</v>
      </c>
      <c r="AP32" s="1">
        <v>3</v>
      </c>
      <c r="AQ32" s="1">
        <v>3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9</v>
      </c>
      <c r="BD32" s="1">
        <v>6</v>
      </c>
      <c r="BE32" s="1">
        <v>3</v>
      </c>
      <c r="BF32" s="1">
        <v>0</v>
      </c>
      <c r="BG32" s="1">
        <v>1</v>
      </c>
      <c r="BH32" s="1">
        <v>3</v>
      </c>
      <c r="BI32" s="1">
        <v>1.75</v>
      </c>
      <c r="BJ32" s="1">
        <v>3</v>
      </c>
      <c r="BK32" s="1">
        <v>2</v>
      </c>
      <c r="BL32" s="1">
        <v>67</v>
      </c>
      <c r="BM32" s="1">
        <v>3</v>
      </c>
      <c r="BN32" s="1">
        <v>2</v>
      </c>
      <c r="BO32" s="1">
        <v>67</v>
      </c>
      <c r="BP32" s="1">
        <v>3</v>
      </c>
      <c r="BQ32" s="1">
        <v>2</v>
      </c>
      <c r="BR32" s="1">
        <v>67</v>
      </c>
      <c r="BS32" s="1">
        <v>0</v>
      </c>
      <c r="BT32" s="1">
        <v>0</v>
      </c>
      <c r="BU32" s="1">
        <v>0</v>
      </c>
      <c r="BV32" s="1">
        <v>1</v>
      </c>
      <c r="BW32" s="1">
        <v>0</v>
      </c>
      <c r="BX32" s="1">
        <v>0</v>
      </c>
      <c r="BY32" s="1">
        <v>3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6.3474335000000019</v>
      </c>
      <c r="CL32" s="1">
        <v>1</v>
      </c>
    </row>
    <row r="33" spans="1:90" x14ac:dyDescent="0.25">
      <c r="A33" s="1" t="s">
        <v>97</v>
      </c>
      <c r="B33" s="1">
        <v>5.2</v>
      </c>
      <c r="C33" s="1">
        <v>3</v>
      </c>
      <c r="D33" s="1">
        <v>27.33</v>
      </c>
      <c r="E33" s="1">
        <v>0.1</v>
      </c>
      <c r="F33" s="1">
        <v>0</v>
      </c>
      <c r="G33" s="1">
        <v>0.1</v>
      </c>
      <c r="H33" s="1">
        <v>0</v>
      </c>
      <c r="I33" s="1">
        <v>1</v>
      </c>
      <c r="J33" s="1">
        <v>0.33</v>
      </c>
      <c r="K33" s="1">
        <v>1</v>
      </c>
      <c r="L33" s="1">
        <v>0</v>
      </c>
      <c r="M33" s="1">
        <v>0</v>
      </c>
      <c r="N33" s="1">
        <v>0.67</v>
      </c>
      <c r="O33" s="1">
        <v>0.06</v>
      </c>
      <c r="P33" s="1">
        <v>0.06</v>
      </c>
      <c r="Q33" s="1">
        <v>0</v>
      </c>
      <c r="R33" s="1">
        <v>0</v>
      </c>
      <c r="S33" s="1">
        <v>0</v>
      </c>
      <c r="T33" s="1">
        <v>0</v>
      </c>
      <c r="U33" s="1">
        <v>4.67</v>
      </c>
      <c r="V33" s="1">
        <v>3</v>
      </c>
      <c r="W33" s="1">
        <v>64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0.03</v>
      </c>
      <c r="AF33" s="1">
        <v>0</v>
      </c>
      <c r="AG33" s="1">
        <v>0</v>
      </c>
      <c r="AH33" s="1">
        <v>0.33</v>
      </c>
      <c r="AI33" s="1">
        <v>0</v>
      </c>
      <c r="AJ33" s="1">
        <v>0</v>
      </c>
      <c r="AK33" s="1">
        <v>12.33</v>
      </c>
      <c r="AL33" s="1">
        <v>2.13</v>
      </c>
      <c r="AM33" s="1">
        <v>1.1299999999999999</v>
      </c>
      <c r="AN33" s="1">
        <v>0.4</v>
      </c>
      <c r="AO33" s="1">
        <v>1.4</v>
      </c>
      <c r="AP33" s="1">
        <v>-1.67</v>
      </c>
      <c r="AQ33" s="1">
        <v>-1.67</v>
      </c>
      <c r="AR33" s="1">
        <v>0</v>
      </c>
      <c r="AS33" s="1">
        <v>0.67</v>
      </c>
      <c r="AT33" s="1">
        <v>0.67</v>
      </c>
      <c r="AU33" s="1">
        <v>0.33</v>
      </c>
      <c r="AV33" s="1">
        <v>0</v>
      </c>
      <c r="AW33" s="1">
        <v>0</v>
      </c>
      <c r="AX33" s="1">
        <v>0.67</v>
      </c>
      <c r="AY33" s="1">
        <v>0</v>
      </c>
      <c r="AZ33" s="1">
        <v>0</v>
      </c>
      <c r="BA33" s="1">
        <v>0</v>
      </c>
      <c r="BB33" s="1">
        <v>0</v>
      </c>
      <c r="BC33" s="1">
        <v>15</v>
      </c>
      <c r="BD33" s="1">
        <v>8.33</v>
      </c>
      <c r="BE33" s="1">
        <v>3.33</v>
      </c>
      <c r="BF33" s="1">
        <v>0.33</v>
      </c>
      <c r="BG33" s="1">
        <v>1.33</v>
      </c>
      <c r="BH33" s="1">
        <v>1.33</v>
      </c>
      <c r="BI33" s="1">
        <v>1.24</v>
      </c>
      <c r="BJ33" s="1">
        <v>8</v>
      </c>
      <c r="BK33" s="1">
        <v>5.33</v>
      </c>
      <c r="BL33" s="1">
        <v>67</v>
      </c>
      <c r="BM33" s="1">
        <v>6.67</v>
      </c>
      <c r="BN33" s="1">
        <v>4</v>
      </c>
      <c r="BO33" s="1">
        <v>60</v>
      </c>
      <c r="BP33" s="1">
        <v>4.67</v>
      </c>
      <c r="BQ33" s="1">
        <v>3</v>
      </c>
      <c r="BR33" s="1">
        <v>64</v>
      </c>
      <c r="BS33" s="1">
        <v>0.33</v>
      </c>
      <c r="BT33" s="1">
        <v>0</v>
      </c>
      <c r="BU33" s="1">
        <v>1</v>
      </c>
      <c r="BV33" s="1">
        <v>2</v>
      </c>
      <c r="BW33" s="1">
        <v>1</v>
      </c>
      <c r="BX33" s="1">
        <v>0</v>
      </c>
      <c r="BY33" s="1">
        <v>13</v>
      </c>
      <c r="BZ33" s="1">
        <v>3</v>
      </c>
      <c r="CA33" s="1">
        <v>1.33</v>
      </c>
      <c r="CB33" s="1">
        <v>0.33</v>
      </c>
      <c r="CC33" s="1">
        <v>0.33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4.0887002999999984</v>
      </c>
      <c r="CL33" s="1">
        <v>1</v>
      </c>
    </row>
    <row r="34" spans="1:90" x14ac:dyDescent="0.25">
      <c r="A34" s="1" t="s">
        <v>101</v>
      </c>
      <c r="B34" s="1">
        <v>7.9</v>
      </c>
      <c r="C34" s="1">
        <v>2</v>
      </c>
      <c r="D34" s="1">
        <v>89.5</v>
      </c>
      <c r="E34" s="1">
        <v>0.67</v>
      </c>
      <c r="F34" s="1">
        <v>0.33</v>
      </c>
      <c r="G34" s="1">
        <v>1.1000000000000001</v>
      </c>
      <c r="H34" s="1">
        <v>1</v>
      </c>
      <c r="I34" s="1">
        <v>4.5</v>
      </c>
      <c r="J34" s="1">
        <v>1.5</v>
      </c>
      <c r="K34" s="1">
        <v>4</v>
      </c>
      <c r="L34" s="1">
        <v>0.5</v>
      </c>
      <c r="M34" s="1">
        <v>1</v>
      </c>
      <c r="N34" s="1">
        <v>0.5</v>
      </c>
      <c r="O34" s="1">
        <v>0.62</v>
      </c>
      <c r="P34" s="1">
        <v>0.62</v>
      </c>
      <c r="Q34" s="1">
        <v>0.5</v>
      </c>
      <c r="R34" s="1">
        <v>0.5</v>
      </c>
      <c r="S34" s="1">
        <v>0</v>
      </c>
      <c r="T34" s="1">
        <v>0</v>
      </c>
      <c r="U34" s="1">
        <v>14.5</v>
      </c>
      <c r="V34" s="1">
        <v>11.5</v>
      </c>
      <c r="W34" s="1">
        <v>79</v>
      </c>
      <c r="X34" s="1">
        <v>1</v>
      </c>
      <c r="Y34" s="1">
        <v>1</v>
      </c>
      <c r="Z34" s="1">
        <v>100</v>
      </c>
      <c r="AA34" s="1">
        <v>0</v>
      </c>
      <c r="AB34" s="1">
        <v>0</v>
      </c>
      <c r="AC34" s="1">
        <v>4</v>
      </c>
      <c r="AD34" s="1">
        <v>0.5</v>
      </c>
      <c r="AE34" s="1">
        <v>0.48</v>
      </c>
      <c r="AF34" s="1">
        <v>0</v>
      </c>
      <c r="AG34" s="1">
        <v>0</v>
      </c>
      <c r="AH34" s="1">
        <v>0.5</v>
      </c>
      <c r="AI34" s="1">
        <v>0</v>
      </c>
      <c r="AJ34" s="1">
        <v>0</v>
      </c>
      <c r="AK34" s="1">
        <v>69.5</v>
      </c>
      <c r="AL34" s="1">
        <v>49</v>
      </c>
      <c r="AM34" s="1">
        <v>27.4</v>
      </c>
      <c r="AN34" s="1">
        <v>3.9</v>
      </c>
      <c r="AO34" s="1">
        <v>6.9</v>
      </c>
      <c r="AP34" s="1">
        <v>11</v>
      </c>
      <c r="AQ34" s="1">
        <v>23</v>
      </c>
      <c r="AR34" s="1">
        <v>1.5</v>
      </c>
      <c r="AS34" s="1">
        <v>5</v>
      </c>
      <c r="AT34" s="1">
        <v>1.5</v>
      </c>
      <c r="AU34" s="1">
        <v>1</v>
      </c>
      <c r="AV34" s="1">
        <v>1</v>
      </c>
      <c r="AW34" s="1">
        <v>100</v>
      </c>
      <c r="AX34" s="1">
        <v>4</v>
      </c>
      <c r="AY34" s="1">
        <v>0</v>
      </c>
      <c r="AZ34" s="1">
        <v>0</v>
      </c>
      <c r="BA34" s="1">
        <v>0.5</v>
      </c>
      <c r="BB34" s="1">
        <v>0.5</v>
      </c>
      <c r="BC34" s="1">
        <v>14</v>
      </c>
      <c r="BD34" s="1">
        <v>8.5</v>
      </c>
      <c r="BE34" s="1">
        <v>5.5</v>
      </c>
      <c r="BF34" s="1">
        <v>2</v>
      </c>
      <c r="BG34" s="1">
        <v>1.5</v>
      </c>
      <c r="BH34" s="1">
        <v>1</v>
      </c>
      <c r="BI34" s="1">
        <v>1.39</v>
      </c>
      <c r="BJ34" s="1">
        <v>25</v>
      </c>
      <c r="BK34" s="1">
        <v>19</v>
      </c>
      <c r="BL34" s="1">
        <v>76</v>
      </c>
      <c r="BM34" s="1">
        <v>20.5</v>
      </c>
      <c r="BN34" s="1">
        <v>16</v>
      </c>
      <c r="BO34" s="1">
        <v>78</v>
      </c>
      <c r="BP34" s="1">
        <v>14.5</v>
      </c>
      <c r="BQ34" s="1">
        <v>11.5</v>
      </c>
      <c r="BR34" s="1">
        <v>79</v>
      </c>
      <c r="BS34" s="1">
        <v>0.5</v>
      </c>
      <c r="BT34" s="1">
        <v>0.5</v>
      </c>
      <c r="BU34" s="1">
        <v>2</v>
      </c>
      <c r="BV34" s="1">
        <v>0</v>
      </c>
      <c r="BW34" s="1">
        <v>1</v>
      </c>
      <c r="BX34" s="1">
        <v>3</v>
      </c>
      <c r="BY34" s="1">
        <v>48</v>
      </c>
      <c r="BZ34" s="1">
        <v>9.5</v>
      </c>
      <c r="CA34" s="1">
        <v>2.5</v>
      </c>
      <c r="CB34" s="1">
        <v>1.5</v>
      </c>
      <c r="CC34" s="1">
        <v>2.5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2.5431693000000011</v>
      </c>
      <c r="CL34" s="1">
        <v>1</v>
      </c>
    </row>
  </sheetData>
  <sortState xmlns:xlrd2="http://schemas.microsoft.com/office/spreadsheetml/2017/richdata2" ref="A2:CL34">
    <sortCondition descending="1" ref="CL2:CL3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9153-84B0-4A85-8594-387D0EC67DA9}">
  <dimension ref="A1:CL39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78</v>
      </c>
      <c r="B2" s="1">
        <v>5.9</v>
      </c>
      <c r="C2" s="1">
        <v>2</v>
      </c>
      <c r="D2" s="1">
        <v>67.5</v>
      </c>
      <c r="E2" s="1">
        <v>0.39</v>
      </c>
      <c r="F2" s="1">
        <v>1</v>
      </c>
      <c r="G2" s="1">
        <v>0.3</v>
      </c>
      <c r="H2" s="1">
        <v>1</v>
      </c>
      <c r="I2" s="1">
        <v>1</v>
      </c>
      <c r="J2" s="1">
        <v>0</v>
      </c>
      <c r="K2" s="1">
        <v>0.5</v>
      </c>
      <c r="L2" s="1">
        <v>0.5</v>
      </c>
      <c r="M2" s="1">
        <v>0</v>
      </c>
      <c r="N2" s="1">
        <v>0</v>
      </c>
      <c r="O2" s="1">
        <v>0.02</v>
      </c>
      <c r="P2" s="1">
        <v>0.02</v>
      </c>
      <c r="Q2" s="1">
        <v>0</v>
      </c>
      <c r="R2" s="1">
        <v>0</v>
      </c>
      <c r="S2" s="1">
        <v>0</v>
      </c>
      <c r="T2" s="1">
        <v>0</v>
      </c>
      <c r="U2" s="1">
        <v>5</v>
      </c>
      <c r="V2" s="1">
        <v>2.5</v>
      </c>
      <c r="W2" s="1">
        <v>50</v>
      </c>
      <c r="X2" s="1">
        <v>0</v>
      </c>
      <c r="Y2" s="1">
        <v>0</v>
      </c>
      <c r="AA2" s="1">
        <v>0</v>
      </c>
      <c r="AB2" s="1">
        <v>0</v>
      </c>
      <c r="AC2" s="1">
        <v>1</v>
      </c>
      <c r="AD2" s="1">
        <v>0.5</v>
      </c>
      <c r="AE2" s="1">
        <v>0.24</v>
      </c>
      <c r="AF2" s="1">
        <v>0.5</v>
      </c>
      <c r="AG2" s="1">
        <v>0</v>
      </c>
      <c r="AH2" s="1">
        <v>0</v>
      </c>
      <c r="AI2" s="1">
        <v>0</v>
      </c>
      <c r="AJ2" s="1">
        <v>0</v>
      </c>
      <c r="AK2" s="1">
        <v>12.5</v>
      </c>
      <c r="AL2" s="1">
        <v>10.75</v>
      </c>
      <c r="AM2" s="1">
        <v>14.3</v>
      </c>
      <c r="AN2" s="1">
        <v>0.8</v>
      </c>
      <c r="AO2" s="1">
        <v>3.1</v>
      </c>
      <c r="AP2" s="1">
        <v>4.5</v>
      </c>
      <c r="AQ2" s="1">
        <v>9</v>
      </c>
      <c r="AR2" s="1">
        <v>0</v>
      </c>
      <c r="AS2" s="1">
        <v>3</v>
      </c>
      <c r="AT2" s="1">
        <v>1</v>
      </c>
      <c r="AU2" s="1">
        <v>0</v>
      </c>
      <c r="AV2" s="1">
        <v>0</v>
      </c>
      <c r="AX2" s="1">
        <v>1.5</v>
      </c>
      <c r="AY2" s="1">
        <v>2</v>
      </c>
      <c r="AZ2" s="1">
        <v>0.5</v>
      </c>
      <c r="BA2" s="1">
        <v>0</v>
      </c>
      <c r="BB2" s="1">
        <v>2.5</v>
      </c>
      <c r="BC2" s="1">
        <v>20</v>
      </c>
      <c r="BD2" s="1">
        <v>10</v>
      </c>
      <c r="BE2" s="1">
        <v>5</v>
      </c>
      <c r="BF2" s="1">
        <v>2</v>
      </c>
      <c r="BG2" s="1">
        <v>3</v>
      </c>
      <c r="BH2" s="1">
        <v>2</v>
      </c>
      <c r="BI2" s="1">
        <v>1.65</v>
      </c>
      <c r="BJ2" s="1">
        <v>9.5</v>
      </c>
      <c r="BK2" s="1">
        <v>5</v>
      </c>
      <c r="BL2" s="1">
        <v>53</v>
      </c>
      <c r="BM2" s="1">
        <v>8</v>
      </c>
      <c r="BN2" s="1">
        <v>3.5</v>
      </c>
      <c r="BO2" s="1">
        <v>44</v>
      </c>
      <c r="BP2" s="1">
        <v>5</v>
      </c>
      <c r="BQ2" s="1">
        <v>2.5</v>
      </c>
      <c r="BR2" s="1">
        <v>50</v>
      </c>
      <c r="BS2" s="1">
        <v>0</v>
      </c>
      <c r="BT2" s="1">
        <v>0</v>
      </c>
      <c r="BU2" s="1">
        <v>2</v>
      </c>
      <c r="BV2" s="1">
        <v>0</v>
      </c>
      <c r="BW2" s="1">
        <v>1</v>
      </c>
      <c r="BX2" s="1">
        <v>0.5</v>
      </c>
      <c r="BY2" s="1">
        <v>21.5</v>
      </c>
      <c r="BZ2" s="1">
        <v>2</v>
      </c>
      <c r="CA2" s="1">
        <v>1.5</v>
      </c>
      <c r="CB2" s="1">
        <v>0.5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9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4.0787483999999985</v>
      </c>
      <c r="CL2" s="1">
        <v>16</v>
      </c>
    </row>
    <row r="3" spans="1:90" x14ac:dyDescent="0.25">
      <c r="A3" s="1" t="s">
        <v>89</v>
      </c>
      <c r="B3" s="1">
        <v>6.2</v>
      </c>
      <c r="C3" s="1">
        <v>3</v>
      </c>
      <c r="D3" s="1">
        <v>78</v>
      </c>
      <c r="E3" s="1">
        <v>0.44</v>
      </c>
      <c r="F3" s="1">
        <v>0</v>
      </c>
      <c r="G3" s="1">
        <v>0.3</v>
      </c>
      <c r="H3" s="1">
        <v>0</v>
      </c>
      <c r="I3" s="1">
        <v>1.67</v>
      </c>
      <c r="J3" s="1">
        <v>0.67</v>
      </c>
      <c r="K3" s="1">
        <v>1.67</v>
      </c>
      <c r="L3" s="1">
        <v>0</v>
      </c>
      <c r="M3" s="1">
        <v>0</v>
      </c>
      <c r="N3" s="1">
        <v>0.33</v>
      </c>
      <c r="O3" s="1">
        <v>0.15</v>
      </c>
      <c r="P3" s="1">
        <v>0.15</v>
      </c>
      <c r="Q3" s="1">
        <v>0</v>
      </c>
      <c r="R3" s="1">
        <v>0</v>
      </c>
      <c r="S3" s="1">
        <v>0</v>
      </c>
      <c r="T3" s="1">
        <v>0</v>
      </c>
      <c r="U3" s="1">
        <v>5</v>
      </c>
      <c r="V3" s="1">
        <v>3.33</v>
      </c>
      <c r="W3" s="1">
        <v>67</v>
      </c>
      <c r="X3" s="1">
        <v>0.33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0.11</v>
      </c>
      <c r="AF3" s="1">
        <v>0</v>
      </c>
      <c r="AG3" s="1">
        <v>0</v>
      </c>
      <c r="AH3" s="1">
        <v>0.67</v>
      </c>
      <c r="AI3" s="1">
        <v>0</v>
      </c>
      <c r="AJ3" s="1">
        <v>0</v>
      </c>
      <c r="AK3" s="1">
        <v>32.67</v>
      </c>
      <c r="AL3" s="1">
        <v>12.67</v>
      </c>
      <c r="AM3" s="1">
        <v>5.4</v>
      </c>
      <c r="AN3" s="1">
        <v>0.9</v>
      </c>
      <c r="AO3" s="1">
        <v>3.2</v>
      </c>
      <c r="AP3" s="1">
        <v>2.67</v>
      </c>
      <c r="AQ3" s="1">
        <v>2.67</v>
      </c>
      <c r="AR3" s="1">
        <v>0</v>
      </c>
      <c r="AS3" s="1">
        <v>1.33</v>
      </c>
      <c r="AT3" s="1">
        <v>2</v>
      </c>
      <c r="AU3" s="1">
        <v>1.33</v>
      </c>
      <c r="AV3" s="1">
        <v>1</v>
      </c>
      <c r="AW3" s="1">
        <v>75</v>
      </c>
      <c r="AX3" s="1">
        <v>3.33</v>
      </c>
      <c r="AY3" s="1">
        <v>0.33</v>
      </c>
      <c r="AZ3" s="1">
        <v>0</v>
      </c>
      <c r="BA3" s="1">
        <v>0.67</v>
      </c>
      <c r="BB3" s="1">
        <v>1</v>
      </c>
      <c r="BC3" s="1">
        <v>19.670000000000002</v>
      </c>
      <c r="BD3" s="1">
        <v>10.67</v>
      </c>
      <c r="BE3" s="1">
        <v>6</v>
      </c>
      <c r="BF3" s="1">
        <v>1.33</v>
      </c>
      <c r="BG3" s="1">
        <v>2.67</v>
      </c>
      <c r="BH3" s="1">
        <v>3</v>
      </c>
      <c r="BI3" s="1">
        <v>2.1</v>
      </c>
      <c r="BJ3" s="1">
        <v>13.67</v>
      </c>
      <c r="BK3" s="1">
        <v>9.33</v>
      </c>
      <c r="BL3" s="1">
        <v>68</v>
      </c>
      <c r="BM3" s="1">
        <v>9</v>
      </c>
      <c r="BN3" s="1">
        <v>5.67</v>
      </c>
      <c r="BO3" s="1">
        <v>63</v>
      </c>
      <c r="BP3" s="1">
        <v>5</v>
      </c>
      <c r="BQ3" s="1">
        <v>3.33</v>
      </c>
      <c r="BR3" s="1">
        <v>67</v>
      </c>
      <c r="BS3" s="1">
        <v>0.33</v>
      </c>
      <c r="BT3" s="1">
        <v>0</v>
      </c>
      <c r="BU3" s="1">
        <v>3</v>
      </c>
      <c r="BV3" s="1">
        <v>0</v>
      </c>
      <c r="BW3" s="1">
        <v>2</v>
      </c>
      <c r="BX3" s="1">
        <v>1</v>
      </c>
      <c r="BY3" s="1">
        <v>30.67</v>
      </c>
      <c r="BZ3" s="1">
        <v>3</v>
      </c>
      <c r="CA3" s="1">
        <v>0.67</v>
      </c>
      <c r="CB3" s="1">
        <v>0.33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1.9419940000000002</v>
      </c>
      <c r="CL3" s="1">
        <v>12</v>
      </c>
    </row>
    <row r="4" spans="1:90" x14ac:dyDescent="0.25">
      <c r="A4" s="1" t="s">
        <v>70</v>
      </c>
      <c r="B4" s="1">
        <v>6.2</v>
      </c>
      <c r="C4" s="1">
        <v>3</v>
      </c>
      <c r="D4" s="1">
        <v>81.33</v>
      </c>
      <c r="E4" s="1">
        <v>0.24</v>
      </c>
      <c r="F4" s="1">
        <v>0</v>
      </c>
      <c r="G4" s="1">
        <v>0.2</v>
      </c>
      <c r="H4" s="1">
        <v>0</v>
      </c>
      <c r="I4" s="1">
        <v>1.67</v>
      </c>
      <c r="J4" s="1">
        <v>0.67</v>
      </c>
      <c r="K4" s="1">
        <v>1</v>
      </c>
      <c r="L4" s="1">
        <v>0.67</v>
      </c>
      <c r="M4" s="1">
        <v>0</v>
      </c>
      <c r="N4" s="1">
        <v>0.33</v>
      </c>
      <c r="O4" s="1">
        <v>0.13</v>
      </c>
      <c r="P4" s="1">
        <v>0.13</v>
      </c>
      <c r="Q4" s="1">
        <v>0</v>
      </c>
      <c r="R4" s="1">
        <v>0</v>
      </c>
      <c r="S4" s="1">
        <v>0</v>
      </c>
      <c r="T4" s="1">
        <v>0</v>
      </c>
      <c r="U4" s="1">
        <v>8</v>
      </c>
      <c r="V4" s="1">
        <v>4</v>
      </c>
      <c r="W4" s="1">
        <v>50</v>
      </c>
      <c r="X4" s="1">
        <v>0.33</v>
      </c>
      <c r="Y4" s="1">
        <v>0.33</v>
      </c>
      <c r="Z4" s="1">
        <v>100</v>
      </c>
      <c r="AA4" s="1">
        <v>0</v>
      </c>
      <c r="AB4" s="1">
        <v>0</v>
      </c>
      <c r="AC4" s="1">
        <v>1.67</v>
      </c>
      <c r="AD4" s="1">
        <v>0</v>
      </c>
      <c r="AE4" s="1">
        <v>0.11</v>
      </c>
      <c r="AF4" s="1">
        <v>0</v>
      </c>
      <c r="AG4" s="1">
        <v>0</v>
      </c>
      <c r="AH4" s="1">
        <v>0</v>
      </c>
      <c r="AI4" s="1">
        <v>0</v>
      </c>
      <c r="AJ4" s="1">
        <v>0.33</v>
      </c>
      <c r="AK4" s="1">
        <v>22.67</v>
      </c>
      <c r="AL4" s="1">
        <v>20.87</v>
      </c>
      <c r="AM4" s="1">
        <v>9</v>
      </c>
      <c r="AN4" s="1">
        <v>0.8</v>
      </c>
      <c r="AO4" s="1">
        <v>3.6</v>
      </c>
      <c r="AP4" s="1">
        <v>6.67</v>
      </c>
      <c r="AQ4" s="1">
        <v>6.67</v>
      </c>
      <c r="AR4" s="1">
        <v>0</v>
      </c>
      <c r="AS4" s="1">
        <v>2</v>
      </c>
      <c r="AT4" s="1">
        <v>1</v>
      </c>
      <c r="AU4" s="1">
        <v>0.33</v>
      </c>
      <c r="AV4" s="1">
        <v>0.33</v>
      </c>
      <c r="AW4" s="1">
        <v>100</v>
      </c>
      <c r="AX4" s="1">
        <v>3</v>
      </c>
      <c r="AY4" s="1">
        <v>1.33</v>
      </c>
      <c r="AZ4" s="1">
        <v>0</v>
      </c>
      <c r="BA4" s="1">
        <v>0</v>
      </c>
      <c r="BB4" s="1">
        <v>1.33</v>
      </c>
      <c r="BC4" s="1">
        <v>14.67</v>
      </c>
      <c r="BD4" s="1">
        <v>7.33</v>
      </c>
      <c r="BE4" s="1">
        <v>4.33</v>
      </c>
      <c r="BF4" s="1">
        <v>0.33</v>
      </c>
      <c r="BG4" s="1">
        <v>1.67</v>
      </c>
      <c r="BH4" s="1">
        <v>1.33</v>
      </c>
      <c r="BI4" s="1">
        <v>1.21</v>
      </c>
      <c r="BJ4" s="1">
        <v>17</v>
      </c>
      <c r="BK4" s="1">
        <v>11.33</v>
      </c>
      <c r="BL4" s="1">
        <v>67</v>
      </c>
      <c r="BM4" s="1">
        <v>12.67</v>
      </c>
      <c r="BN4" s="1">
        <v>7</v>
      </c>
      <c r="BO4" s="1">
        <v>55</v>
      </c>
      <c r="BP4" s="1">
        <v>8</v>
      </c>
      <c r="BQ4" s="1">
        <v>4</v>
      </c>
      <c r="BR4" s="1">
        <v>50</v>
      </c>
      <c r="BS4" s="1">
        <v>0.33</v>
      </c>
      <c r="BT4" s="1">
        <v>0.33</v>
      </c>
      <c r="BU4" s="1">
        <v>3</v>
      </c>
      <c r="BV4" s="1">
        <v>0</v>
      </c>
      <c r="BW4" s="1">
        <v>1</v>
      </c>
      <c r="BX4" s="1">
        <v>0</v>
      </c>
      <c r="BY4" s="1">
        <v>30</v>
      </c>
      <c r="BZ4" s="1">
        <v>3.33</v>
      </c>
      <c r="CA4" s="1">
        <v>1.33</v>
      </c>
      <c r="CB4" s="1">
        <v>2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3.4459758999999992</v>
      </c>
      <c r="CL4" s="1">
        <v>8</v>
      </c>
    </row>
    <row r="5" spans="1:90" x14ac:dyDescent="0.25">
      <c r="A5" s="1" t="s">
        <v>106</v>
      </c>
      <c r="B5" s="1">
        <v>5.4</v>
      </c>
      <c r="C5" s="1">
        <v>3</v>
      </c>
      <c r="D5" s="1">
        <v>88.33</v>
      </c>
      <c r="E5" s="1">
        <v>0.3</v>
      </c>
      <c r="F5" s="1">
        <v>0.33</v>
      </c>
      <c r="G5" s="1">
        <v>0.4</v>
      </c>
      <c r="H5" s="1">
        <v>2</v>
      </c>
      <c r="I5" s="1">
        <v>1.33</v>
      </c>
      <c r="J5" s="1">
        <v>0.67</v>
      </c>
      <c r="K5" s="1">
        <v>1.33</v>
      </c>
      <c r="L5" s="1">
        <v>0</v>
      </c>
      <c r="M5" s="1">
        <v>0.33</v>
      </c>
      <c r="N5" s="1">
        <v>0</v>
      </c>
      <c r="O5" s="1">
        <v>0.24</v>
      </c>
      <c r="P5" s="1">
        <v>0.24</v>
      </c>
      <c r="Q5" s="1">
        <v>0.67</v>
      </c>
      <c r="R5" s="1">
        <v>0.67</v>
      </c>
      <c r="S5" s="1">
        <v>0</v>
      </c>
      <c r="T5" s="1">
        <v>0</v>
      </c>
      <c r="U5" s="1">
        <v>8.33</v>
      </c>
      <c r="V5" s="1">
        <v>6</v>
      </c>
      <c r="W5" s="1">
        <v>72</v>
      </c>
      <c r="X5" s="1">
        <v>0.33</v>
      </c>
      <c r="Y5" s="1">
        <v>0.33</v>
      </c>
      <c r="Z5" s="1">
        <v>100</v>
      </c>
      <c r="AA5" s="1">
        <v>0</v>
      </c>
      <c r="AB5" s="1">
        <v>0</v>
      </c>
      <c r="AC5" s="1">
        <v>0.33</v>
      </c>
      <c r="AD5" s="1">
        <v>0.33</v>
      </c>
      <c r="AE5" s="1">
        <v>0.19</v>
      </c>
      <c r="AF5" s="1">
        <v>0</v>
      </c>
      <c r="AG5" s="1">
        <v>0</v>
      </c>
      <c r="AH5" s="1">
        <v>0</v>
      </c>
      <c r="AI5" s="1">
        <v>0</v>
      </c>
      <c r="AJ5" s="1">
        <v>0.33</v>
      </c>
      <c r="AK5" s="1">
        <v>27.33</v>
      </c>
      <c r="AL5" s="1">
        <v>9.6300000000000008</v>
      </c>
      <c r="AM5" s="1">
        <v>24.27</v>
      </c>
      <c r="AN5" s="1">
        <v>1.5</v>
      </c>
      <c r="AO5" s="1">
        <v>4.4000000000000004</v>
      </c>
      <c r="AP5" s="1">
        <v>5.67</v>
      </c>
      <c r="AQ5" s="1">
        <v>21.67</v>
      </c>
      <c r="AR5" s="1">
        <v>1</v>
      </c>
      <c r="AS5" s="1">
        <v>5.67</v>
      </c>
      <c r="AT5" s="1">
        <v>1</v>
      </c>
      <c r="AU5" s="1">
        <v>0</v>
      </c>
      <c r="AV5" s="1">
        <v>0</v>
      </c>
      <c r="AX5" s="1">
        <v>3</v>
      </c>
      <c r="AY5" s="1">
        <v>0.33</v>
      </c>
      <c r="AZ5" s="1">
        <v>0</v>
      </c>
      <c r="BA5" s="1">
        <v>0.67</v>
      </c>
      <c r="BB5" s="1">
        <v>1</v>
      </c>
      <c r="BC5" s="1">
        <v>13.33</v>
      </c>
      <c r="BD5" s="1">
        <v>7.67</v>
      </c>
      <c r="BE5" s="1">
        <v>4.33</v>
      </c>
      <c r="BF5" s="1">
        <v>0.67</v>
      </c>
      <c r="BG5" s="1">
        <v>2.33</v>
      </c>
      <c r="BH5" s="1">
        <v>1</v>
      </c>
      <c r="BI5" s="1">
        <v>1.1200000000000001</v>
      </c>
      <c r="BJ5" s="1">
        <v>27.33</v>
      </c>
      <c r="BK5" s="1">
        <v>22.33</v>
      </c>
      <c r="BL5" s="1">
        <v>82</v>
      </c>
      <c r="BM5" s="1">
        <v>16.329999999999998</v>
      </c>
      <c r="BN5" s="1">
        <v>13</v>
      </c>
      <c r="BO5" s="1">
        <v>80</v>
      </c>
      <c r="BP5" s="1">
        <v>8.33</v>
      </c>
      <c r="BQ5" s="1">
        <v>6</v>
      </c>
      <c r="BR5" s="1">
        <v>72</v>
      </c>
      <c r="BS5" s="1">
        <v>0.33</v>
      </c>
      <c r="BT5" s="1">
        <v>0</v>
      </c>
      <c r="BU5" s="1">
        <v>3</v>
      </c>
      <c r="BV5" s="1">
        <v>0</v>
      </c>
      <c r="BW5" s="1">
        <v>3</v>
      </c>
      <c r="BX5" s="1">
        <v>0.67</v>
      </c>
      <c r="BY5" s="1">
        <v>39.67</v>
      </c>
      <c r="BZ5" s="1">
        <v>3.33</v>
      </c>
      <c r="CA5" s="1">
        <v>0.67</v>
      </c>
      <c r="CB5" s="1">
        <v>0.67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4.3339130000000008</v>
      </c>
      <c r="CL5" s="1">
        <v>8</v>
      </c>
    </row>
    <row r="6" spans="1:90" x14ac:dyDescent="0.25">
      <c r="A6" s="1" t="s">
        <v>95</v>
      </c>
      <c r="B6" s="1">
        <v>5.2</v>
      </c>
      <c r="C6" s="1">
        <v>2</v>
      </c>
      <c r="D6" s="1">
        <v>53.5</v>
      </c>
      <c r="E6" s="1">
        <v>0.37</v>
      </c>
      <c r="F6" s="1">
        <v>1</v>
      </c>
      <c r="G6" s="1">
        <v>0.5</v>
      </c>
      <c r="H6" s="1">
        <v>1</v>
      </c>
      <c r="I6" s="1">
        <v>2.5</v>
      </c>
      <c r="J6" s="1">
        <v>1.5</v>
      </c>
      <c r="K6" s="1">
        <v>2.5</v>
      </c>
      <c r="L6" s="1">
        <v>0</v>
      </c>
      <c r="M6" s="1">
        <v>0.5</v>
      </c>
      <c r="N6" s="1">
        <v>1</v>
      </c>
      <c r="O6" s="1">
        <v>0.4</v>
      </c>
      <c r="P6" s="1">
        <v>0.4</v>
      </c>
      <c r="Q6" s="1">
        <v>0.5</v>
      </c>
      <c r="R6" s="1">
        <v>0.5</v>
      </c>
      <c r="S6" s="1">
        <v>0</v>
      </c>
      <c r="T6" s="1">
        <v>0</v>
      </c>
      <c r="U6" s="1">
        <v>7.5</v>
      </c>
      <c r="V6" s="1">
        <v>4</v>
      </c>
      <c r="W6" s="1">
        <v>53</v>
      </c>
      <c r="X6" s="1">
        <v>0.5</v>
      </c>
      <c r="Y6" s="1">
        <v>0</v>
      </c>
      <c r="Z6" s="1">
        <v>0</v>
      </c>
      <c r="AA6" s="1">
        <v>0</v>
      </c>
      <c r="AB6" s="1">
        <v>0</v>
      </c>
      <c r="AC6" s="1">
        <v>0.5</v>
      </c>
      <c r="AD6" s="1">
        <v>0</v>
      </c>
      <c r="AE6" s="1">
        <v>0.1</v>
      </c>
      <c r="AF6" s="1">
        <v>0</v>
      </c>
      <c r="AG6" s="1">
        <v>0</v>
      </c>
      <c r="AH6" s="1">
        <v>0</v>
      </c>
      <c r="AI6" s="1">
        <v>0</v>
      </c>
      <c r="AJ6" s="1">
        <v>0.5</v>
      </c>
      <c r="AK6" s="1">
        <v>35</v>
      </c>
      <c r="AL6" s="1">
        <v>7.6</v>
      </c>
      <c r="AM6" s="1">
        <v>18.2</v>
      </c>
      <c r="AN6" s="1">
        <v>1.9</v>
      </c>
      <c r="AO6" s="1">
        <v>4.0999999999999996</v>
      </c>
      <c r="AP6" s="1">
        <v>2</v>
      </c>
      <c r="AQ6" s="1">
        <v>14</v>
      </c>
      <c r="AR6" s="1">
        <v>1</v>
      </c>
      <c r="AS6" s="1">
        <v>4.5</v>
      </c>
      <c r="AT6" s="1">
        <v>0</v>
      </c>
      <c r="AU6" s="1">
        <v>1</v>
      </c>
      <c r="AV6" s="1">
        <v>0.5</v>
      </c>
      <c r="AW6" s="1">
        <v>50</v>
      </c>
      <c r="AX6" s="1">
        <v>3.5</v>
      </c>
      <c r="AY6" s="1">
        <v>0</v>
      </c>
      <c r="AZ6" s="1">
        <v>0</v>
      </c>
      <c r="BA6" s="1">
        <v>0.5</v>
      </c>
      <c r="BB6" s="1">
        <v>0.5</v>
      </c>
      <c r="BC6" s="1">
        <v>4</v>
      </c>
      <c r="BD6" s="1">
        <v>3.5</v>
      </c>
      <c r="BE6" s="1">
        <v>1.5</v>
      </c>
      <c r="BF6" s="1">
        <v>0</v>
      </c>
      <c r="BG6" s="1">
        <v>0</v>
      </c>
      <c r="BH6" s="1">
        <v>1.5</v>
      </c>
      <c r="BI6" s="1">
        <v>0.79</v>
      </c>
      <c r="BJ6" s="1">
        <v>13.5</v>
      </c>
      <c r="BK6" s="1">
        <v>8</v>
      </c>
      <c r="BL6" s="1">
        <v>59</v>
      </c>
      <c r="BM6" s="1">
        <v>12.5</v>
      </c>
      <c r="BN6" s="1">
        <v>6.5</v>
      </c>
      <c r="BO6" s="1">
        <v>52</v>
      </c>
      <c r="BP6" s="1">
        <v>7.5</v>
      </c>
      <c r="BQ6" s="1">
        <v>4</v>
      </c>
      <c r="BR6" s="1">
        <v>53</v>
      </c>
      <c r="BS6" s="1">
        <v>0</v>
      </c>
      <c r="BT6" s="1">
        <v>0</v>
      </c>
      <c r="BU6" s="1">
        <v>1</v>
      </c>
      <c r="BV6" s="1">
        <v>1</v>
      </c>
      <c r="BW6" s="1">
        <v>1</v>
      </c>
      <c r="BX6" s="1">
        <v>1</v>
      </c>
      <c r="BY6" s="1">
        <v>25</v>
      </c>
      <c r="BZ6" s="1">
        <v>5</v>
      </c>
      <c r="CA6" s="1">
        <v>1</v>
      </c>
      <c r="CB6" s="1">
        <v>0.5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4.7133605999999988</v>
      </c>
      <c r="CL6" s="1">
        <v>8</v>
      </c>
    </row>
    <row r="7" spans="1:90" x14ac:dyDescent="0.25">
      <c r="A7" s="1" t="s">
        <v>101</v>
      </c>
      <c r="B7" s="1">
        <v>7.9</v>
      </c>
      <c r="C7" s="1">
        <v>3</v>
      </c>
      <c r="D7" s="1">
        <v>89.67</v>
      </c>
      <c r="E7" s="1">
        <v>0.61</v>
      </c>
      <c r="F7" s="1">
        <v>0.25</v>
      </c>
      <c r="G7" s="1">
        <v>1</v>
      </c>
      <c r="H7" s="1">
        <v>1</v>
      </c>
      <c r="I7" s="1">
        <v>4.33</v>
      </c>
      <c r="J7" s="1">
        <v>1.33</v>
      </c>
      <c r="K7" s="1">
        <v>3.67</v>
      </c>
      <c r="L7" s="1">
        <v>0.67</v>
      </c>
      <c r="M7" s="1">
        <v>1</v>
      </c>
      <c r="N7" s="1">
        <v>0.67</v>
      </c>
      <c r="O7" s="1">
        <v>0.6</v>
      </c>
      <c r="P7" s="1">
        <v>0.6</v>
      </c>
      <c r="Q7" s="1">
        <v>0.33</v>
      </c>
      <c r="R7" s="1">
        <v>0.33</v>
      </c>
      <c r="S7" s="1">
        <v>0</v>
      </c>
      <c r="T7" s="1">
        <v>0</v>
      </c>
      <c r="U7" s="1">
        <v>14.33</v>
      </c>
      <c r="V7" s="1">
        <v>10.67</v>
      </c>
      <c r="W7" s="1">
        <v>74</v>
      </c>
      <c r="X7" s="1">
        <v>1</v>
      </c>
      <c r="Y7" s="1">
        <v>0.67</v>
      </c>
      <c r="Z7" s="1">
        <v>67</v>
      </c>
      <c r="AA7" s="1">
        <v>0</v>
      </c>
      <c r="AB7" s="1">
        <v>0</v>
      </c>
      <c r="AC7" s="1">
        <v>3.67</v>
      </c>
      <c r="AD7" s="1">
        <v>0.33</v>
      </c>
      <c r="AE7" s="1">
        <v>0.4</v>
      </c>
      <c r="AF7" s="1">
        <v>0</v>
      </c>
      <c r="AG7" s="1">
        <v>0</v>
      </c>
      <c r="AH7" s="1">
        <v>0.67</v>
      </c>
      <c r="AI7" s="1">
        <v>0</v>
      </c>
      <c r="AJ7" s="1">
        <v>0.33</v>
      </c>
      <c r="AK7" s="1">
        <v>71</v>
      </c>
      <c r="AL7" s="1">
        <v>44.9</v>
      </c>
      <c r="AM7" s="1">
        <v>21.53</v>
      </c>
      <c r="AN7" s="1">
        <v>3.6</v>
      </c>
      <c r="AO7" s="1">
        <v>6.2</v>
      </c>
      <c r="AP7" s="1">
        <v>7</v>
      </c>
      <c r="AQ7" s="1">
        <v>15</v>
      </c>
      <c r="AR7" s="1">
        <v>1</v>
      </c>
      <c r="AS7" s="1">
        <v>3.67</v>
      </c>
      <c r="AT7" s="1">
        <v>1</v>
      </c>
      <c r="AU7" s="1">
        <v>1</v>
      </c>
      <c r="AV7" s="1">
        <v>1</v>
      </c>
      <c r="AW7" s="1">
        <v>100</v>
      </c>
      <c r="AX7" s="1">
        <v>4.67</v>
      </c>
      <c r="AY7" s="1">
        <v>0.33</v>
      </c>
      <c r="AZ7" s="1">
        <v>0</v>
      </c>
      <c r="BA7" s="1">
        <v>0.33</v>
      </c>
      <c r="BB7" s="1">
        <v>0.67</v>
      </c>
      <c r="BC7" s="1">
        <v>14.33</v>
      </c>
      <c r="BD7" s="1">
        <v>10</v>
      </c>
      <c r="BE7" s="1">
        <v>4.33</v>
      </c>
      <c r="BF7" s="1">
        <v>1.33</v>
      </c>
      <c r="BG7" s="1">
        <v>2.67</v>
      </c>
      <c r="BH7" s="1">
        <v>1</v>
      </c>
      <c r="BI7" s="1">
        <v>1.21</v>
      </c>
      <c r="BJ7" s="1">
        <v>24.67</v>
      </c>
      <c r="BK7" s="1">
        <v>18.329999999999998</v>
      </c>
      <c r="BL7" s="1">
        <v>74</v>
      </c>
      <c r="BM7" s="1">
        <v>20.67</v>
      </c>
      <c r="BN7" s="1">
        <v>15</v>
      </c>
      <c r="BO7" s="1">
        <v>73</v>
      </c>
      <c r="BP7" s="1">
        <v>14.33</v>
      </c>
      <c r="BQ7" s="1">
        <v>10.67</v>
      </c>
      <c r="BR7" s="1">
        <v>74</v>
      </c>
      <c r="BS7" s="1">
        <v>0.67</v>
      </c>
      <c r="BT7" s="1">
        <v>0.33</v>
      </c>
      <c r="BU7" s="1">
        <v>3</v>
      </c>
      <c r="BV7" s="1">
        <v>0</v>
      </c>
      <c r="BW7" s="1">
        <v>1</v>
      </c>
      <c r="BX7" s="1">
        <v>2.33</v>
      </c>
      <c r="BY7" s="1">
        <v>47</v>
      </c>
      <c r="BZ7" s="1">
        <v>8</v>
      </c>
      <c r="CA7" s="1">
        <v>2.67</v>
      </c>
      <c r="CB7" s="1">
        <v>2.67</v>
      </c>
      <c r="CC7" s="1">
        <v>1.67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3.2587154999999979</v>
      </c>
      <c r="CL7" s="1">
        <v>7</v>
      </c>
    </row>
    <row r="8" spans="1:90" x14ac:dyDescent="0.25">
      <c r="A8" s="1" t="s">
        <v>100</v>
      </c>
      <c r="B8" s="1">
        <v>9.6</v>
      </c>
      <c r="C8" s="1">
        <v>3</v>
      </c>
      <c r="D8" s="1">
        <v>84</v>
      </c>
      <c r="E8" s="1">
        <v>0.36</v>
      </c>
      <c r="F8" s="1">
        <v>0.4</v>
      </c>
      <c r="G8" s="1">
        <v>0.4</v>
      </c>
      <c r="H8" s="1">
        <v>2</v>
      </c>
      <c r="I8" s="1">
        <v>2</v>
      </c>
      <c r="J8" s="1">
        <v>1</v>
      </c>
      <c r="K8" s="1">
        <v>1.67</v>
      </c>
      <c r="L8" s="1">
        <v>0.33</v>
      </c>
      <c r="M8" s="1">
        <v>0.33</v>
      </c>
      <c r="N8" s="1">
        <v>0.67</v>
      </c>
      <c r="O8" s="1">
        <v>0.32</v>
      </c>
      <c r="P8" s="1">
        <v>0.32</v>
      </c>
      <c r="Q8" s="1">
        <v>0.67</v>
      </c>
      <c r="R8" s="1">
        <v>0.67</v>
      </c>
      <c r="S8" s="1">
        <v>0</v>
      </c>
      <c r="T8" s="1">
        <v>0</v>
      </c>
      <c r="U8" s="1">
        <v>5.67</v>
      </c>
      <c r="V8" s="1">
        <v>3</v>
      </c>
      <c r="W8" s="1">
        <v>53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</v>
      </c>
      <c r="AE8" s="1">
        <v>0.12</v>
      </c>
      <c r="AF8" s="1">
        <v>0</v>
      </c>
      <c r="AG8" s="1">
        <v>0</v>
      </c>
      <c r="AH8" s="1">
        <v>0</v>
      </c>
      <c r="AI8" s="1">
        <v>0</v>
      </c>
      <c r="AJ8" s="1">
        <v>0.33</v>
      </c>
      <c r="AK8" s="1">
        <v>49.33</v>
      </c>
      <c r="AL8" s="1">
        <v>7.3</v>
      </c>
      <c r="AM8" s="1">
        <v>26.27</v>
      </c>
      <c r="AN8" s="1">
        <v>1.7</v>
      </c>
      <c r="AO8" s="1">
        <v>4.2</v>
      </c>
      <c r="AP8" s="1">
        <v>6</v>
      </c>
      <c r="AQ8" s="1">
        <v>22</v>
      </c>
      <c r="AR8" s="1">
        <v>1.33</v>
      </c>
      <c r="AS8" s="1">
        <v>6</v>
      </c>
      <c r="AT8" s="1">
        <v>1</v>
      </c>
      <c r="AU8" s="1">
        <v>1.67</v>
      </c>
      <c r="AV8" s="1">
        <v>0.67</v>
      </c>
      <c r="AW8" s="1">
        <v>40</v>
      </c>
      <c r="AX8" s="1">
        <v>2.33</v>
      </c>
      <c r="AY8" s="1">
        <v>0</v>
      </c>
      <c r="AZ8" s="1">
        <v>0</v>
      </c>
      <c r="BA8" s="1">
        <v>0</v>
      </c>
      <c r="BB8" s="1">
        <v>0</v>
      </c>
      <c r="BC8" s="1">
        <v>13.33</v>
      </c>
      <c r="BD8" s="1">
        <v>7.67</v>
      </c>
      <c r="BE8" s="1">
        <v>4</v>
      </c>
      <c r="BF8" s="1">
        <v>0.33</v>
      </c>
      <c r="BG8" s="1">
        <v>2.33</v>
      </c>
      <c r="BH8" s="1">
        <v>0.67</v>
      </c>
      <c r="BI8" s="1">
        <v>0.87</v>
      </c>
      <c r="BJ8" s="1">
        <v>14.33</v>
      </c>
      <c r="BK8" s="1">
        <v>9.33</v>
      </c>
      <c r="BL8" s="1">
        <v>65</v>
      </c>
      <c r="BM8" s="1">
        <v>11</v>
      </c>
      <c r="BN8" s="1">
        <v>7.33</v>
      </c>
      <c r="BO8" s="1">
        <v>67</v>
      </c>
      <c r="BP8" s="1">
        <v>5.67</v>
      </c>
      <c r="BQ8" s="1">
        <v>3</v>
      </c>
      <c r="BR8" s="1">
        <v>53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28.33</v>
      </c>
      <c r="BZ8" s="1">
        <v>3.67</v>
      </c>
      <c r="CA8" s="1">
        <v>1</v>
      </c>
      <c r="CB8" s="1">
        <v>2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4.4838108000000023</v>
      </c>
      <c r="CL8" s="1">
        <v>6</v>
      </c>
    </row>
    <row r="9" spans="1:90" x14ac:dyDescent="0.25">
      <c r="A9" s="1" t="s">
        <v>60</v>
      </c>
      <c r="B9" s="1">
        <v>7.2</v>
      </c>
      <c r="C9" s="1">
        <v>1</v>
      </c>
      <c r="D9" s="1">
        <v>77</v>
      </c>
      <c r="E9" s="1">
        <v>1.07</v>
      </c>
      <c r="F9" s="1">
        <v>0.5</v>
      </c>
      <c r="G9" s="1">
        <v>0.6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0.46</v>
      </c>
      <c r="P9" s="1">
        <v>0.46</v>
      </c>
      <c r="Q9" s="1">
        <v>1</v>
      </c>
      <c r="R9" s="1">
        <v>1</v>
      </c>
      <c r="S9" s="1">
        <v>0</v>
      </c>
      <c r="T9" s="1">
        <v>1</v>
      </c>
      <c r="U9" s="1">
        <v>5</v>
      </c>
      <c r="V9" s="1">
        <v>2</v>
      </c>
      <c r="W9" s="1">
        <v>40</v>
      </c>
      <c r="X9" s="1">
        <v>1</v>
      </c>
      <c r="Y9" s="1">
        <v>1</v>
      </c>
      <c r="Z9" s="1">
        <v>100</v>
      </c>
      <c r="AA9" s="1">
        <v>0</v>
      </c>
      <c r="AB9" s="1">
        <v>0</v>
      </c>
      <c r="AC9" s="1">
        <v>2</v>
      </c>
      <c r="AD9" s="1">
        <v>0</v>
      </c>
      <c r="AE9" s="1">
        <v>0.12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25</v>
      </c>
      <c r="AL9" s="1">
        <v>24.5</v>
      </c>
      <c r="AM9" s="1">
        <v>43</v>
      </c>
      <c r="AN9" s="1">
        <v>2.2000000000000002</v>
      </c>
      <c r="AO9" s="1">
        <v>5.5</v>
      </c>
      <c r="AP9" s="1">
        <v>8</v>
      </c>
      <c r="AQ9" s="1">
        <v>32</v>
      </c>
      <c r="AR9" s="1">
        <v>2</v>
      </c>
      <c r="AS9" s="1">
        <v>8</v>
      </c>
      <c r="AT9" s="1">
        <v>3</v>
      </c>
      <c r="AU9" s="1">
        <v>1</v>
      </c>
      <c r="AV9" s="1">
        <v>1</v>
      </c>
      <c r="AW9" s="1">
        <v>100</v>
      </c>
      <c r="AX9" s="1">
        <v>1</v>
      </c>
      <c r="AY9" s="1">
        <v>1</v>
      </c>
      <c r="AZ9" s="1">
        <v>0</v>
      </c>
      <c r="BA9" s="1">
        <v>0</v>
      </c>
      <c r="BB9" s="1">
        <v>1</v>
      </c>
      <c r="BC9" s="1">
        <v>14</v>
      </c>
      <c r="BD9" s="1">
        <v>9</v>
      </c>
      <c r="BE9" s="1">
        <v>4</v>
      </c>
      <c r="BF9" s="1">
        <v>0</v>
      </c>
      <c r="BG9" s="1">
        <v>1</v>
      </c>
      <c r="BH9" s="1">
        <v>2</v>
      </c>
      <c r="BI9" s="1">
        <v>1.53</v>
      </c>
      <c r="BJ9" s="1">
        <v>6</v>
      </c>
      <c r="BK9" s="1">
        <v>3</v>
      </c>
      <c r="BL9" s="1">
        <v>50</v>
      </c>
      <c r="BM9" s="1">
        <v>6</v>
      </c>
      <c r="BN9" s="1">
        <v>3</v>
      </c>
      <c r="BO9" s="1">
        <v>50</v>
      </c>
      <c r="BP9" s="1">
        <v>5</v>
      </c>
      <c r="BQ9" s="1">
        <v>2</v>
      </c>
      <c r="BR9" s="1">
        <v>40</v>
      </c>
      <c r="BS9" s="1">
        <v>0</v>
      </c>
      <c r="BT9" s="1">
        <v>0</v>
      </c>
      <c r="BU9" s="1">
        <v>1</v>
      </c>
      <c r="BV9" s="1">
        <v>0</v>
      </c>
      <c r="BW9" s="1">
        <v>1</v>
      </c>
      <c r="BX9" s="1">
        <v>1</v>
      </c>
      <c r="BY9" s="1">
        <v>21</v>
      </c>
      <c r="BZ9" s="1">
        <v>5</v>
      </c>
      <c r="CA9" s="1">
        <v>0</v>
      </c>
      <c r="CB9" s="1">
        <v>1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4.9951739999999987</v>
      </c>
      <c r="CL9" s="1">
        <v>5</v>
      </c>
    </row>
    <row r="10" spans="1:90" x14ac:dyDescent="0.25">
      <c r="A10" s="1" t="s">
        <v>81</v>
      </c>
      <c r="B10" s="1">
        <v>7.4</v>
      </c>
      <c r="C10" s="1">
        <v>3</v>
      </c>
      <c r="D10" s="1">
        <v>60.67</v>
      </c>
      <c r="E10" s="1">
        <v>0.38</v>
      </c>
      <c r="F10" s="1">
        <v>0.5</v>
      </c>
      <c r="G10" s="1">
        <v>0.5</v>
      </c>
      <c r="H10" s="1">
        <v>3</v>
      </c>
      <c r="I10" s="1">
        <v>1</v>
      </c>
      <c r="J10" s="1">
        <v>0.67</v>
      </c>
      <c r="K10" s="1">
        <v>0.67</v>
      </c>
      <c r="L10" s="1">
        <v>0.33</v>
      </c>
      <c r="M10" s="1">
        <v>0.67</v>
      </c>
      <c r="N10" s="1">
        <v>0</v>
      </c>
      <c r="O10" s="1">
        <v>0.32</v>
      </c>
      <c r="P10" s="1">
        <v>0.32</v>
      </c>
      <c r="Q10" s="1">
        <v>0.33</v>
      </c>
      <c r="R10" s="1">
        <v>0.33</v>
      </c>
      <c r="S10" s="1">
        <v>0</v>
      </c>
      <c r="T10" s="1">
        <v>0</v>
      </c>
      <c r="U10" s="1">
        <v>10</v>
      </c>
      <c r="V10" s="1">
        <v>5.33</v>
      </c>
      <c r="W10" s="1">
        <v>53</v>
      </c>
      <c r="X10" s="1">
        <v>0</v>
      </c>
      <c r="Y10" s="1">
        <v>0</v>
      </c>
      <c r="AA10" s="1">
        <v>0</v>
      </c>
      <c r="AB10" s="1">
        <v>0</v>
      </c>
      <c r="AC10" s="1">
        <v>1.33</v>
      </c>
      <c r="AD10" s="1">
        <v>0.33</v>
      </c>
      <c r="AE10" s="1">
        <v>0.22</v>
      </c>
      <c r="AF10" s="1">
        <v>0.67</v>
      </c>
      <c r="AG10" s="1">
        <v>0</v>
      </c>
      <c r="AH10" s="1">
        <v>0</v>
      </c>
      <c r="AI10" s="1">
        <v>0</v>
      </c>
      <c r="AJ10" s="1">
        <v>0.33</v>
      </c>
      <c r="AK10" s="1">
        <v>23.67</v>
      </c>
      <c r="AL10" s="1">
        <v>17.3</v>
      </c>
      <c r="AM10" s="1">
        <v>30.13</v>
      </c>
      <c r="AN10" s="1">
        <v>2</v>
      </c>
      <c r="AO10" s="1">
        <v>4.5</v>
      </c>
      <c r="AP10" s="1">
        <v>6.33</v>
      </c>
      <c r="AQ10" s="1">
        <v>20.329999999999998</v>
      </c>
      <c r="AR10" s="1">
        <v>1.33</v>
      </c>
      <c r="AS10" s="1">
        <v>6.33</v>
      </c>
      <c r="AT10" s="1">
        <v>0.33</v>
      </c>
      <c r="AU10" s="1">
        <v>1</v>
      </c>
      <c r="AV10" s="1">
        <v>0.67</v>
      </c>
      <c r="AW10" s="1">
        <v>67</v>
      </c>
      <c r="AX10" s="1">
        <v>2</v>
      </c>
      <c r="AY10" s="1">
        <v>1</v>
      </c>
      <c r="AZ10" s="1">
        <v>0</v>
      </c>
      <c r="BA10" s="1">
        <v>0</v>
      </c>
      <c r="BB10" s="1">
        <v>1</v>
      </c>
      <c r="BC10" s="1">
        <v>13.33</v>
      </c>
      <c r="BD10" s="1">
        <v>7.67</v>
      </c>
      <c r="BE10" s="1">
        <v>4.33</v>
      </c>
      <c r="BF10" s="1">
        <v>0.67</v>
      </c>
      <c r="BG10" s="1">
        <v>2.33</v>
      </c>
      <c r="BH10" s="1">
        <v>1</v>
      </c>
      <c r="BI10" s="1">
        <v>1.1200000000000001</v>
      </c>
      <c r="BJ10" s="1">
        <v>21.33</v>
      </c>
      <c r="BK10" s="1">
        <v>14.67</v>
      </c>
      <c r="BL10" s="1">
        <v>69</v>
      </c>
      <c r="BM10" s="1">
        <v>15.33</v>
      </c>
      <c r="BN10" s="1">
        <v>9</v>
      </c>
      <c r="BO10" s="1">
        <v>59</v>
      </c>
      <c r="BP10" s="1">
        <v>10</v>
      </c>
      <c r="BQ10" s="1">
        <v>5.33</v>
      </c>
      <c r="BR10" s="1">
        <v>53</v>
      </c>
      <c r="BS10" s="1">
        <v>0.33</v>
      </c>
      <c r="BT10" s="1">
        <v>0.33</v>
      </c>
      <c r="BU10" s="1">
        <v>2</v>
      </c>
      <c r="BV10" s="1">
        <v>1</v>
      </c>
      <c r="BW10" s="1">
        <v>0</v>
      </c>
      <c r="BX10" s="1">
        <v>3</v>
      </c>
      <c r="BY10" s="1">
        <v>38.33</v>
      </c>
      <c r="BZ10" s="1">
        <v>4</v>
      </c>
      <c r="CA10" s="1">
        <v>3.67</v>
      </c>
      <c r="CB10" s="1">
        <v>0.67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4.2865581000000024</v>
      </c>
      <c r="CL10" s="1">
        <v>5</v>
      </c>
    </row>
    <row r="11" spans="1:90" x14ac:dyDescent="0.25">
      <c r="A11" s="1" t="s">
        <v>82</v>
      </c>
      <c r="B11" s="1">
        <v>8.5</v>
      </c>
      <c r="C11" s="1">
        <v>2</v>
      </c>
      <c r="D11" s="1">
        <v>90</v>
      </c>
      <c r="E11" s="1">
        <v>0.36</v>
      </c>
      <c r="F11" s="1">
        <v>0.67</v>
      </c>
      <c r="G11" s="1">
        <v>0.5</v>
      </c>
      <c r="H11" s="1">
        <v>2</v>
      </c>
      <c r="I11" s="1">
        <v>2.5</v>
      </c>
      <c r="J11" s="1">
        <v>1</v>
      </c>
      <c r="K11" s="1">
        <v>2.5</v>
      </c>
      <c r="L11" s="1">
        <v>0</v>
      </c>
      <c r="M11" s="1">
        <v>0.5</v>
      </c>
      <c r="N11" s="1">
        <v>0</v>
      </c>
      <c r="O11" s="1">
        <v>0.36</v>
      </c>
      <c r="P11" s="1">
        <v>0.36</v>
      </c>
      <c r="Q11" s="1">
        <v>0.5</v>
      </c>
      <c r="R11" s="1">
        <v>0.5</v>
      </c>
      <c r="S11" s="1">
        <v>0</v>
      </c>
      <c r="T11" s="1">
        <v>0</v>
      </c>
      <c r="U11" s="1">
        <v>16.5</v>
      </c>
      <c r="V11" s="1">
        <v>11</v>
      </c>
      <c r="W11" s="1">
        <v>67</v>
      </c>
      <c r="X11" s="1">
        <v>2</v>
      </c>
      <c r="Y11" s="1">
        <v>0</v>
      </c>
      <c r="Z11" s="1">
        <v>0</v>
      </c>
      <c r="AA11" s="1">
        <v>0</v>
      </c>
      <c r="AB11" s="1">
        <v>0</v>
      </c>
      <c r="AC11" s="1">
        <v>1.5</v>
      </c>
      <c r="AD11" s="1">
        <v>0</v>
      </c>
      <c r="AE11" s="1">
        <v>0.16</v>
      </c>
      <c r="AF11" s="1">
        <v>0.5</v>
      </c>
      <c r="AG11" s="1">
        <v>0</v>
      </c>
      <c r="AH11" s="1">
        <v>0</v>
      </c>
      <c r="AI11" s="1">
        <v>0</v>
      </c>
      <c r="AJ11" s="1">
        <v>0.5</v>
      </c>
      <c r="AK11" s="1">
        <v>47.5</v>
      </c>
      <c r="AL11" s="1">
        <v>20.45</v>
      </c>
      <c r="AM11" s="1">
        <v>28.9</v>
      </c>
      <c r="AN11" s="1">
        <v>1.9</v>
      </c>
      <c r="AO11" s="1">
        <v>5</v>
      </c>
      <c r="AP11" s="1">
        <v>11.5</v>
      </c>
      <c r="AQ11" s="1">
        <v>28</v>
      </c>
      <c r="AR11" s="1">
        <v>1</v>
      </c>
      <c r="AS11" s="1">
        <v>6.5</v>
      </c>
      <c r="AT11" s="1">
        <v>1</v>
      </c>
      <c r="AU11" s="1">
        <v>1.5</v>
      </c>
      <c r="AV11" s="1">
        <v>1.5</v>
      </c>
      <c r="AW11" s="1">
        <v>100</v>
      </c>
      <c r="AX11" s="1">
        <v>5.5</v>
      </c>
      <c r="AY11" s="1">
        <v>0</v>
      </c>
      <c r="AZ11" s="1">
        <v>0</v>
      </c>
      <c r="BA11" s="1">
        <v>1</v>
      </c>
      <c r="BB11" s="1">
        <v>1</v>
      </c>
      <c r="BC11" s="1">
        <v>5.5</v>
      </c>
      <c r="BD11" s="1">
        <v>3.5</v>
      </c>
      <c r="BE11" s="1">
        <v>2</v>
      </c>
      <c r="BF11" s="1">
        <v>0.5</v>
      </c>
      <c r="BG11" s="1">
        <v>0</v>
      </c>
      <c r="BH11" s="1">
        <v>1.5</v>
      </c>
      <c r="BI11" s="1">
        <v>0.9</v>
      </c>
      <c r="BJ11" s="1">
        <v>40.5</v>
      </c>
      <c r="BK11" s="1">
        <v>34</v>
      </c>
      <c r="BL11" s="1">
        <v>84</v>
      </c>
      <c r="BM11" s="1">
        <v>30.5</v>
      </c>
      <c r="BN11" s="1">
        <v>23</v>
      </c>
      <c r="BO11" s="1">
        <v>75</v>
      </c>
      <c r="BP11" s="1">
        <v>16.5</v>
      </c>
      <c r="BQ11" s="1">
        <v>11</v>
      </c>
      <c r="BR11" s="1">
        <v>67</v>
      </c>
      <c r="BS11" s="1">
        <v>0</v>
      </c>
      <c r="BT11" s="1">
        <v>0</v>
      </c>
      <c r="BU11" s="1">
        <v>2</v>
      </c>
      <c r="BV11" s="1">
        <v>0</v>
      </c>
      <c r="BW11" s="1">
        <v>0</v>
      </c>
      <c r="BX11" s="1">
        <v>1</v>
      </c>
      <c r="BY11" s="1">
        <v>57.5</v>
      </c>
      <c r="BZ11" s="1">
        <v>7.5</v>
      </c>
      <c r="CA11" s="1">
        <v>2.5</v>
      </c>
      <c r="CB11" s="1">
        <v>3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4.8281589000000027</v>
      </c>
      <c r="CL11" s="1">
        <v>5</v>
      </c>
    </row>
    <row r="12" spans="1:90" x14ac:dyDescent="0.25">
      <c r="A12" s="1" t="s">
        <v>91</v>
      </c>
      <c r="B12" s="1">
        <v>5</v>
      </c>
      <c r="C12" s="1">
        <v>1</v>
      </c>
      <c r="D12" s="1">
        <v>90</v>
      </c>
      <c r="E12" s="1">
        <v>0.4</v>
      </c>
      <c r="F12" s="1">
        <v>0</v>
      </c>
      <c r="G12" s="1">
        <v>0.2</v>
      </c>
      <c r="H12" s="1">
        <v>0</v>
      </c>
      <c r="I12" s="1">
        <v>2</v>
      </c>
      <c r="J12" s="1">
        <v>0</v>
      </c>
      <c r="K12" s="1">
        <v>2</v>
      </c>
      <c r="L12" s="1">
        <v>0</v>
      </c>
      <c r="M12" s="1">
        <v>0</v>
      </c>
      <c r="N12" s="1">
        <v>0</v>
      </c>
      <c r="O12" s="1">
        <v>0.06</v>
      </c>
      <c r="P12" s="1">
        <v>0.06</v>
      </c>
      <c r="Q12" s="1">
        <v>0</v>
      </c>
      <c r="R12" s="1">
        <v>0</v>
      </c>
      <c r="S12" s="1">
        <v>0</v>
      </c>
      <c r="T12" s="1">
        <v>0</v>
      </c>
      <c r="U12" s="1">
        <v>8</v>
      </c>
      <c r="V12" s="1">
        <v>3</v>
      </c>
      <c r="W12" s="1">
        <v>38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28</v>
      </c>
      <c r="AL12" s="1">
        <v>10.8</v>
      </c>
      <c r="AM12" s="1">
        <v>3</v>
      </c>
      <c r="AN12" s="1">
        <v>0.5</v>
      </c>
      <c r="AO12" s="1">
        <v>3.9</v>
      </c>
      <c r="AP12" s="1">
        <v>6</v>
      </c>
      <c r="AQ12" s="1">
        <v>6</v>
      </c>
      <c r="AR12" s="1">
        <v>0</v>
      </c>
      <c r="AS12" s="1">
        <v>2</v>
      </c>
      <c r="AT12" s="1">
        <v>5</v>
      </c>
      <c r="AU12" s="1">
        <v>1</v>
      </c>
      <c r="AV12" s="1">
        <v>1</v>
      </c>
      <c r="AW12" s="1">
        <v>100</v>
      </c>
      <c r="AX12" s="1">
        <v>4</v>
      </c>
      <c r="AY12" s="1">
        <v>0</v>
      </c>
      <c r="AZ12" s="1">
        <v>0</v>
      </c>
      <c r="BA12" s="1">
        <v>1</v>
      </c>
      <c r="BB12" s="1">
        <v>1</v>
      </c>
      <c r="BC12" s="1">
        <v>19</v>
      </c>
      <c r="BD12" s="1">
        <v>12</v>
      </c>
      <c r="BE12" s="1">
        <v>8</v>
      </c>
      <c r="BF12" s="1">
        <v>0</v>
      </c>
      <c r="BG12" s="1">
        <v>2</v>
      </c>
      <c r="BH12" s="1">
        <v>5</v>
      </c>
      <c r="BI12" s="1">
        <v>3.01</v>
      </c>
      <c r="BJ12" s="1">
        <v>17</v>
      </c>
      <c r="BK12" s="1">
        <v>11</v>
      </c>
      <c r="BL12" s="1">
        <v>65</v>
      </c>
      <c r="BM12" s="1">
        <v>11</v>
      </c>
      <c r="BN12" s="1">
        <v>5</v>
      </c>
      <c r="BO12" s="1">
        <v>45</v>
      </c>
      <c r="BP12" s="1">
        <v>8</v>
      </c>
      <c r="BQ12" s="1">
        <v>3</v>
      </c>
      <c r="BR12" s="1">
        <v>38</v>
      </c>
      <c r="BS12" s="1">
        <v>0</v>
      </c>
      <c r="BT12" s="1">
        <v>0</v>
      </c>
      <c r="BU12" s="1">
        <v>1</v>
      </c>
      <c r="BV12" s="1">
        <v>0</v>
      </c>
      <c r="BW12" s="1">
        <v>0</v>
      </c>
      <c r="BX12" s="1">
        <v>0</v>
      </c>
      <c r="BY12" s="1">
        <v>41</v>
      </c>
      <c r="BZ12" s="1">
        <v>5</v>
      </c>
      <c r="CA12" s="1">
        <v>2</v>
      </c>
      <c r="CB12" s="1">
        <v>2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0.92132509999999868</v>
      </c>
      <c r="CL12" s="1">
        <v>5</v>
      </c>
    </row>
    <row r="13" spans="1:90" x14ac:dyDescent="0.25">
      <c r="A13" s="1" t="s">
        <v>96</v>
      </c>
      <c r="B13" s="1">
        <v>6.1</v>
      </c>
      <c r="C13" s="1">
        <v>3</v>
      </c>
      <c r="D13" s="1">
        <v>37.67</v>
      </c>
      <c r="E13" s="1">
        <v>0.25</v>
      </c>
      <c r="F13" s="1">
        <v>0.2</v>
      </c>
      <c r="G13" s="1">
        <v>0.3</v>
      </c>
      <c r="H13" s="1">
        <v>1</v>
      </c>
      <c r="I13" s="1">
        <v>0.67</v>
      </c>
      <c r="J13" s="1">
        <v>0.67</v>
      </c>
      <c r="K13" s="1">
        <v>0.33</v>
      </c>
      <c r="L13" s="1">
        <v>0.33</v>
      </c>
      <c r="M13" s="1">
        <v>0</v>
      </c>
      <c r="N13" s="1">
        <v>0</v>
      </c>
      <c r="O13" s="1">
        <v>0.1</v>
      </c>
      <c r="P13" s="1">
        <v>0.1</v>
      </c>
      <c r="Q13" s="1">
        <v>0.33</v>
      </c>
      <c r="R13" s="1">
        <v>0.33</v>
      </c>
      <c r="S13" s="1">
        <v>0</v>
      </c>
      <c r="T13" s="1">
        <v>0</v>
      </c>
      <c r="U13" s="1">
        <v>2.33</v>
      </c>
      <c r="V13" s="1">
        <v>1.33</v>
      </c>
      <c r="W13" s="1">
        <v>57</v>
      </c>
      <c r="X13" s="1">
        <v>0</v>
      </c>
      <c r="Y13" s="1">
        <v>0</v>
      </c>
      <c r="AA13" s="1">
        <v>0</v>
      </c>
      <c r="AB13" s="1">
        <v>0</v>
      </c>
      <c r="AC13" s="1">
        <v>0.33</v>
      </c>
      <c r="AD13" s="1">
        <v>0.33</v>
      </c>
      <c r="AE13" s="1">
        <v>0.16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10.67</v>
      </c>
      <c r="AL13" s="1">
        <v>3.7</v>
      </c>
      <c r="AM13" s="1">
        <v>16.670000000000002</v>
      </c>
      <c r="AN13" s="1">
        <v>0.9</v>
      </c>
      <c r="AO13" s="1">
        <v>2.9</v>
      </c>
      <c r="AP13" s="1">
        <v>6.67</v>
      </c>
      <c r="AQ13" s="1">
        <v>14.67</v>
      </c>
      <c r="AR13" s="1">
        <v>1</v>
      </c>
      <c r="AS13" s="1">
        <v>3.67</v>
      </c>
      <c r="AT13" s="1">
        <v>1</v>
      </c>
      <c r="AU13" s="1">
        <v>0.33</v>
      </c>
      <c r="AV13" s="1">
        <v>0.33</v>
      </c>
      <c r="AW13" s="1">
        <v>100</v>
      </c>
      <c r="AX13" s="1">
        <v>2</v>
      </c>
      <c r="AY13" s="1">
        <v>1</v>
      </c>
      <c r="AZ13" s="1">
        <v>0</v>
      </c>
      <c r="BA13" s="1">
        <v>0</v>
      </c>
      <c r="BB13" s="1">
        <v>1</v>
      </c>
      <c r="BC13" s="1">
        <v>11.33</v>
      </c>
      <c r="BD13" s="1">
        <v>7</v>
      </c>
      <c r="BE13" s="1">
        <v>5</v>
      </c>
      <c r="BF13" s="1">
        <v>1.33</v>
      </c>
      <c r="BG13" s="1">
        <v>1.33</v>
      </c>
      <c r="BH13" s="1">
        <v>2</v>
      </c>
      <c r="BI13" s="1">
        <v>1.4</v>
      </c>
      <c r="BJ13" s="1">
        <v>9</v>
      </c>
      <c r="BK13" s="1">
        <v>5.67</v>
      </c>
      <c r="BL13" s="1">
        <v>63</v>
      </c>
      <c r="BM13" s="1">
        <v>5.67</v>
      </c>
      <c r="BN13" s="1">
        <v>3</v>
      </c>
      <c r="BO13" s="1">
        <v>53</v>
      </c>
      <c r="BP13" s="1">
        <v>2.33</v>
      </c>
      <c r="BQ13" s="1">
        <v>1.33</v>
      </c>
      <c r="BR13" s="1">
        <v>57</v>
      </c>
      <c r="BS13" s="1">
        <v>0</v>
      </c>
      <c r="BT13" s="1">
        <v>0</v>
      </c>
      <c r="BU13" s="1">
        <v>1</v>
      </c>
      <c r="BV13" s="1">
        <v>2</v>
      </c>
      <c r="BW13" s="1">
        <v>0</v>
      </c>
      <c r="BX13" s="1">
        <v>1</v>
      </c>
      <c r="BY13" s="1">
        <v>14.33</v>
      </c>
      <c r="BZ13" s="1">
        <v>1.67</v>
      </c>
      <c r="CA13" s="1">
        <v>1</v>
      </c>
      <c r="CB13" s="1">
        <v>0.33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4.6169480000000007</v>
      </c>
      <c r="CL13" s="1">
        <v>5</v>
      </c>
    </row>
    <row r="14" spans="1:90" x14ac:dyDescent="0.25">
      <c r="A14" s="1" t="s">
        <v>109</v>
      </c>
      <c r="B14" s="1">
        <v>5.4</v>
      </c>
      <c r="C14" s="1">
        <v>3</v>
      </c>
      <c r="D14" s="1">
        <v>26</v>
      </c>
      <c r="E14" s="1">
        <v>0.08</v>
      </c>
      <c r="F14" s="1">
        <v>0</v>
      </c>
      <c r="G14" s="1">
        <v>0.1</v>
      </c>
      <c r="H14" s="1">
        <v>0</v>
      </c>
      <c r="I14" s="1">
        <v>0.33</v>
      </c>
      <c r="J14" s="1">
        <v>0</v>
      </c>
      <c r="K14" s="1">
        <v>0</v>
      </c>
      <c r="L14" s="1">
        <v>0.33</v>
      </c>
      <c r="M14" s="1">
        <v>0</v>
      </c>
      <c r="N14" s="1">
        <v>0</v>
      </c>
      <c r="O14" s="1">
        <v>0.01</v>
      </c>
      <c r="P14" s="1">
        <v>0.01</v>
      </c>
      <c r="Q14" s="1">
        <v>0</v>
      </c>
      <c r="R14" s="1">
        <v>0</v>
      </c>
      <c r="S14" s="1">
        <v>0</v>
      </c>
      <c r="T14" s="1">
        <v>0</v>
      </c>
      <c r="U14" s="1">
        <v>2.67</v>
      </c>
      <c r="V14" s="1">
        <v>2</v>
      </c>
      <c r="W14" s="1">
        <v>75</v>
      </c>
      <c r="X14" s="1">
        <v>0.33</v>
      </c>
      <c r="Y14" s="1">
        <v>0</v>
      </c>
      <c r="Z14" s="1">
        <v>0</v>
      </c>
      <c r="AA14" s="1">
        <v>0</v>
      </c>
      <c r="AB14" s="1">
        <v>0</v>
      </c>
      <c r="AC14" s="1">
        <v>0.67</v>
      </c>
      <c r="AD14" s="1">
        <v>0</v>
      </c>
      <c r="AE14" s="1">
        <v>0.04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6</v>
      </c>
      <c r="AL14" s="1">
        <v>7.3</v>
      </c>
      <c r="AM14" s="1">
        <v>2.93</v>
      </c>
      <c r="AN14" s="1">
        <v>0.2</v>
      </c>
      <c r="AO14" s="1">
        <v>1.9</v>
      </c>
      <c r="AP14" s="1">
        <v>1.33</v>
      </c>
      <c r="AQ14" s="1">
        <v>1.33</v>
      </c>
      <c r="AR14" s="1">
        <v>0</v>
      </c>
      <c r="AS14" s="1">
        <v>1</v>
      </c>
      <c r="AT14" s="1">
        <v>0.33</v>
      </c>
      <c r="AU14" s="1">
        <v>0</v>
      </c>
      <c r="AV14" s="1">
        <v>0</v>
      </c>
      <c r="AX14" s="1">
        <v>1.33</v>
      </c>
      <c r="AY14" s="1">
        <v>0.33</v>
      </c>
      <c r="AZ14" s="1">
        <v>0</v>
      </c>
      <c r="BA14" s="1">
        <v>0</v>
      </c>
      <c r="BB14" s="1">
        <v>0.33</v>
      </c>
      <c r="BC14" s="1">
        <v>19.670000000000002</v>
      </c>
      <c r="BD14" s="1">
        <v>10.67</v>
      </c>
      <c r="BE14" s="1">
        <v>6</v>
      </c>
      <c r="BF14" s="1">
        <v>1.33</v>
      </c>
      <c r="BG14" s="1">
        <v>2.67</v>
      </c>
      <c r="BH14" s="1">
        <v>3</v>
      </c>
      <c r="BI14" s="1">
        <v>2.1</v>
      </c>
      <c r="BJ14" s="1">
        <v>7.33</v>
      </c>
      <c r="BK14" s="1">
        <v>4.33</v>
      </c>
      <c r="BL14" s="1">
        <v>59</v>
      </c>
      <c r="BM14" s="1">
        <v>5.67</v>
      </c>
      <c r="BN14" s="1">
        <v>3</v>
      </c>
      <c r="BO14" s="1">
        <v>53</v>
      </c>
      <c r="BP14" s="1">
        <v>2.67</v>
      </c>
      <c r="BQ14" s="1">
        <v>2</v>
      </c>
      <c r="BR14" s="1">
        <v>75</v>
      </c>
      <c r="BS14" s="1">
        <v>0</v>
      </c>
      <c r="BT14" s="1">
        <v>0</v>
      </c>
      <c r="BU14" s="1">
        <v>0</v>
      </c>
      <c r="BV14" s="1">
        <v>3</v>
      </c>
      <c r="BW14" s="1">
        <v>0</v>
      </c>
      <c r="BX14" s="1">
        <v>1.33</v>
      </c>
      <c r="BY14" s="1">
        <v>17</v>
      </c>
      <c r="BZ14" s="1">
        <v>1.67</v>
      </c>
      <c r="CA14" s="1">
        <v>0.33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3.9744974999999982</v>
      </c>
      <c r="CL14" s="1">
        <v>4</v>
      </c>
    </row>
    <row r="15" spans="1:90" x14ac:dyDescent="0.25">
      <c r="A15" s="1" t="s">
        <v>113</v>
      </c>
      <c r="B15" s="1">
        <v>4.5999999999999996</v>
      </c>
      <c r="C15" s="1">
        <v>1</v>
      </c>
      <c r="D15" s="1">
        <v>13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2</v>
      </c>
      <c r="W15" s="1">
        <v>50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0.3</v>
      </c>
      <c r="AM15" s="1">
        <v>0.2</v>
      </c>
      <c r="AN15" s="1">
        <v>0</v>
      </c>
      <c r="AO15" s="1">
        <v>1.6</v>
      </c>
      <c r="AP15" s="1">
        <v>2</v>
      </c>
      <c r="AQ15" s="1">
        <v>2</v>
      </c>
      <c r="AR15" s="1">
        <v>0</v>
      </c>
      <c r="AS15" s="1">
        <v>1</v>
      </c>
      <c r="AT15" s="1">
        <v>0</v>
      </c>
      <c r="AU15" s="1">
        <v>0</v>
      </c>
      <c r="AV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1">
        <v>19</v>
      </c>
      <c r="BD15" s="1">
        <v>8</v>
      </c>
      <c r="BE15" s="1">
        <v>5</v>
      </c>
      <c r="BF15" s="1">
        <v>0</v>
      </c>
      <c r="BG15" s="1">
        <v>4</v>
      </c>
      <c r="BH15" s="1">
        <v>2</v>
      </c>
      <c r="BI15" s="1">
        <v>1.5</v>
      </c>
      <c r="BJ15" s="1">
        <v>4</v>
      </c>
      <c r="BK15" s="1">
        <v>2</v>
      </c>
      <c r="BL15" s="1">
        <v>50</v>
      </c>
      <c r="BM15" s="1">
        <v>4</v>
      </c>
      <c r="BN15" s="1">
        <v>2</v>
      </c>
      <c r="BO15" s="1">
        <v>50</v>
      </c>
      <c r="BP15" s="1">
        <v>4</v>
      </c>
      <c r="BQ15" s="1">
        <v>2</v>
      </c>
      <c r="BR15" s="1">
        <v>50</v>
      </c>
      <c r="BS15" s="1">
        <v>0</v>
      </c>
      <c r="BT15" s="1">
        <v>0</v>
      </c>
      <c r="BU15" s="1">
        <v>0</v>
      </c>
      <c r="BV15" s="1">
        <v>1</v>
      </c>
      <c r="BW15" s="1">
        <v>0</v>
      </c>
      <c r="BX15" s="1">
        <v>1</v>
      </c>
      <c r="BY15" s="1">
        <v>8</v>
      </c>
      <c r="BZ15" s="1">
        <v>0</v>
      </c>
      <c r="CA15" s="1">
        <v>2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3.0332489999999996</v>
      </c>
      <c r="CL15" s="1">
        <v>4</v>
      </c>
    </row>
    <row r="16" spans="1:90" x14ac:dyDescent="0.25">
      <c r="A16" s="1" t="s">
        <v>90</v>
      </c>
      <c r="B16" s="1">
        <v>7.2</v>
      </c>
      <c r="C16" s="1">
        <v>1</v>
      </c>
      <c r="D16" s="1">
        <v>13</v>
      </c>
      <c r="E16" s="1">
        <v>0.46</v>
      </c>
      <c r="F16" s="1">
        <v>0.25</v>
      </c>
      <c r="G16" s="1">
        <v>1.4</v>
      </c>
      <c r="H16" s="1">
        <v>1</v>
      </c>
      <c r="I16" s="1">
        <v>3</v>
      </c>
      <c r="J16" s="1">
        <v>3</v>
      </c>
      <c r="K16" s="1">
        <v>3</v>
      </c>
      <c r="L16" s="1">
        <v>0</v>
      </c>
      <c r="M16" s="1">
        <v>1</v>
      </c>
      <c r="N16" s="1">
        <v>0</v>
      </c>
      <c r="O16" s="1">
        <v>0.8</v>
      </c>
      <c r="P16" s="1">
        <v>0.8</v>
      </c>
      <c r="Q16" s="1">
        <v>1</v>
      </c>
      <c r="R16" s="1">
        <v>1</v>
      </c>
      <c r="S16" s="1">
        <v>0</v>
      </c>
      <c r="T16" s="1">
        <v>0</v>
      </c>
      <c r="U16" s="1">
        <v>3</v>
      </c>
      <c r="V16" s="1">
        <v>1</v>
      </c>
      <c r="W16" s="1">
        <v>33</v>
      </c>
      <c r="X16" s="1">
        <v>0</v>
      </c>
      <c r="Y16" s="1">
        <v>0</v>
      </c>
      <c r="AA16" s="1">
        <v>0</v>
      </c>
      <c r="AB16" s="1">
        <v>0</v>
      </c>
      <c r="AC16" s="1">
        <v>1</v>
      </c>
      <c r="AD16" s="1">
        <v>1</v>
      </c>
      <c r="AE16" s="1">
        <v>0.56000000000000005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69</v>
      </c>
      <c r="AL16" s="1">
        <v>13.2</v>
      </c>
      <c r="AM16" s="1">
        <v>43.2</v>
      </c>
      <c r="AN16" s="1">
        <v>4.9000000000000004</v>
      </c>
      <c r="AO16" s="1">
        <v>7.3</v>
      </c>
      <c r="AP16" s="1">
        <v>7</v>
      </c>
      <c r="AQ16" s="1">
        <v>31</v>
      </c>
      <c r="AR16" s="1">
        <v>1</v>
      </c>
      <c r="AS16" s="1">
        <v>6</v>
      </c>
      <c r="AT16" s="1">
        <v>1</v>
      </c>
      <c r="AU16" s="1">
        <v>1</v>
      </c>
      <c r="AV16" s="1">
        <v>1</v>
      </c>
      <c r="AW16" s="1">
        <v>100</v>
      </c>
      <c r="AX16" s="1">
        <v>0</v>
      </c>
      <c r="AY16" s="1">
        <v>0</v>
      </c>
      <c r="AZ16" s="1">
        <v>0</v>
      </c>
      <c r="BA16" s="1">
        <v>1</v>
      </c>
      <c r="BB16" s="1">
        <v>1</v>
      </c>
      <c r="BC16" s="1">
        <v>18</v>
      </c>
      <c r="BD16" s="1">
        <v>6</v>
      </c>
      <c r="BE16" s="1">
        <v>6</v>
      </c>
      <c r="BF16" s="1">
        <v>0</v>
      </c>
      <c r="BG16" s="1">
        <v>2</v>
      </c>
      <c r="BH16" s="1">
        <v>1</v>
      </c>
      <c r="BI16" s="1">
        <v>1.31</v>
      </c>
      <c r="BJ16" s="1">
        <v>4</v>
      </c>
      <c r="BK16" s="1">
        <v>2</v>
      </c>
      <c r="BL16" s="1">
        <v>50</v>
      </c>
      <c r="BM16" s="1">
        <v>4</v>
      </c>
      <c r="BN16" s="1">
        <v>2</v>
      </c>
      <c r="BO16" s="1">
        <v>50</v>
      </c>
      <c r="BP16" s="1">
        <v>3</v>
      </c>
      <c r="BQ16" s="1">
        <v>1</v>
      </c>
      <c r="BR16" s="1">
        <v>33</v>
      </c>
      <c r="BS16" s="1">
        <v>1</v>
      </c>
      <c r="BT16" s="1">
        <v>0</v>
      </c>
      <c r="BU16" s="1">
        <v>0</v>
      </c>
      <c r="BV16" s="1">
        <v>1</v>
      </c>
      <c r="BW16" s="1">
        <v>0</v>
      </c>
      <c r="BX16" s="1">
        <v>0</v>
      </c>
      <c r="BY16" s="1">
        <v>13</v>
      </c>
      <c r="BZ16" s="1">
        <v>4</v>
      </c>
      <c r="CA16" s="1">
        <v>2</v>
      </c>
      <c r="CB16" s="1">
        <v>1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1.7927262000000004</v>
      </c>
      <c r="CL16" s="1">
        <v>4</v>
      </c>
    </row>
    <row r="17" spans="1:90" x14ac:dyDescent="0.25">
      <c r="A17" s="1" t="s">
        <v>59</v>
      </c>
      <c r="B17" s="1">
        <v>6.7</v>
      </c>
      <c r="C17" s="1">
        <v>3</v>
      </c>
      <c r="D17" s="1">
        <v>84</v>
      </c>
      <c r="E17" s="1">
        <v>0.18</v>
      </c>
      <c r="F17" s="1">
        <v>0</v>
      </c>
      <c r="G17" s="1">
        <v>0.2</v>
      </c>
      <c r="H17" s="1">
        <v>0</v>
      </c>
      <c r="I17" s="1">
        <v>1.67</v>
      </c>
      <c r="J17" s="1">
        <v>0</v>
      </c>
      <c r="K17" s="1">
        <v>1.33</v>
      </c>
      <c r="L17" s="1">
        <v>0.33</v>
      </c>
      <c r="M17" s="1">
        <v>0.33</v>
      </c>
      <c r="N17" s="1">
        <v>0</v>
      </c>
      <c r="O17" s="1">
        <v>0.13</v>
      </c>
      <c r="P17" s="1">
        <v>0.13</v>
      </c>
      <c r="Q17" s="1">
        <v>0</v>
      </c>
      <c r="R17" s="1">
        <v>0</v>
      </c>
      <c r="S17" s="1">
        <v>0</v>
      </c>
      <c r="T17" s="1">
        <v>0</v>
      </c>
      <c r="U17" s="1">
        <v>10</v>
      </c>
      <c r="V17" s="1">
        <v>5.67</v>
      </c>
      <c r="W17" s="1">
        <v>57</v>
      </c>
      <c r="X17" s="1">
        <v>0.33</v>
      </c>
      <c r="Y17" s="1">
        <v>0</v>
      </c>
      <c r="Z17" s="1">
        <v>0</v>
      </c>
      <c r="AA17" s="1">
        <v>0</v>
      </c>
      <c r="AB17" s="1">
        <v>0</v>
      </c>
      <c r="AC17" s="1">
        <v>0.33</v>
      </c>
      <c r="AD17" s="1">
        <v>0</v>
      </c>
      <c r="AE17" s="1">
        <v>0.05</v>
      </c>
      <c r="AF17" s="1">
        <v>0</v>
      </c>
      <c r="AG17" s="1">
        <v>0</v>
      </c>
      <c r="AH17" s="1">
        <v>0.33</v>
      </c>
      <c r="AI17" s="1">
        <v>0</v>
      </c>
      <c r="AJ17" s="1">
        <v>0.33</v>
      </c>
      <c r="AK17" s="1">
        <v>15.67</v>
      </c>
      <c r="AL17" s="1">
        <v>5.9</v>
      </c>
      <c r="AM17" s="1">
        <v>6.27</v>
      </c>
      <c r="AN17" s="1">
        <v>0.6</v>
      </c>
      <c r="AO17" s="1">
        <v>3.1</v>
      </c>
      <c r="AP17" s="1">
        <v>3</v>
      </c>
      <c r="AQ17" s="1">
        <v>3</v>
      </c>
      <c r="AR17" s="1">
        <v>0</v>
      </c>
      <c r="AS17" s="1">
        <v>1.67</v>
      </c>
      <c r="AT17" s="1">
        <v>1.33</v>
      </c>
      <c r="AU17" s="1">
        <v>0.33</v>
      </c>
      <c r="AV17" s="1">
        <v>0.33</v>
      </c>
      <c r="AW17" s="1">
        <v>100</v>
      </c>
      <c r="AX17" s="1">
        <v>1.33</v>
      </c>
      <c r="AY17" s="1">
        <v>0.33</v>
      </c>
      <c r="AZ17" s="1">
        <v>1</v>
      </c>
      <c r="BA17" s="1">
        <v>0</v>
      </c>
      <c r="BB17" s="1">
        <v>1.33</v>
      </c>
      <c r="BC17" s="1">
        <v>15.67</v>
      </c>
      <c r="BD17" s="1">
        <v>10.67</v>
      </c>
      <c r="BE17" s="1">
        <v>4.33</v>
      </c>
      <c r="BF17" s="1">
        <v>0.33</v>
      </c>
      <c r="BG17" s="1">
        <v>0.67</v>
      </c>
      <c r="BH17" s="1">
        <v>1.67</v>
      </c>
      <c r="BI17" s="1">
        <v>1.56</v>
      </c>
      <c r="BJ17" s="1">
        <v>18.329999999999998</v>
      </c>
      <c r="BK17" s="1">
        <v>12.33</v>
      </c>
      <c r="BL17" s="1">
        <v>67</v>
      </c>
      <c r="BM17" s="1">
        <v>15.67</v>
      </c>
      <c r="BN17" s="1">
        <v>10</v>
      </c>
      <c r="BO17" s="1">
        <v>64</v>
      </c>
      <c r="BP17" s="1">
        <v>10</v>
      </c>
      <c r="BQ17" s="1">
        <v>5.67</v>
      </c>
      <c r="BR17" s="1">
        <v>57</v>
      </c>
      <c r="BS17" s="1">
        <v>0</v>
      </c>
      <c r="BT17" s="1">
        <v>0</v>
      </c>
      <c r="BU17" s="1">
        <v>3</v>
      </c>
      <c r="BV17" s="1">
        <v>0</v>
      </c>
      <c r="BW17" s="1">
        <v>2</v>
      </c>
      <c r="BX17" s="1">
        <v>0.33</v>
      </c>
      <c r="BY17" s="1">
        <v>27</v>
      </c>
      <c r="BZ17" s="1">
        <v>2.33</v>
      </c>
      <c r="CA17" s="1">
        <v>3.67</v>
      </c>
      <c r="CB17" s="1">
        <v>0.33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5.932084800000001</v>
      </c>
      <c r="CL17" s="1">
        <v>2</v>
      </c>
    </row>
    <row r="18" spans="1:90" x14ac:dyDescent="0.25">
      <c r="A18" s="1" t="s">
        <v>66</v>
      </c>
      <c r="B18" s="1">
        <v>6.6</v>
      </c>
      <c r="C18" s="1">
        <v>3</v>
      </c>
      <c r="D18" s="1">
        <v>90</v>
      </c>
      <c r="E18" s="1">
        <v>0.26</v>
      </c>
      <c r="F18" s="1">
        <v>0.2</v>
      </c>
      <c r="G18" s="1">
        <v>0.5</v>
      </c>
      <c r="H18" s="1">
        <v>1</v>
      </c>
      <c r="I18" s="1">
        <v>2</v>
      </c>
      <c r="J18" s="1">
        <v>0.67</v>
      </c>
      <c r="K18" s="1">
        <v>1.67</v>
      </c>
      <c r="L18" s="1">
        <v>0.33</v>
      </c>
      <c r="M18" s="1">
        <v>0</v>
      </c>
      <c r="N18" s="1">
        <v>0.67</v>
      </c>
      <c r="O18" s="1">
        <v>0.14000000000000001</v>
      </c>
      <c r="P18" s="1">
        <v>0.14000000000000001</v>
      </c>
      <c r="Q18" s="1">
        <v>0</v>
      </c>
      <c r="R18" s="1">
        <v>0</v>
      </c>
      <c r="S18" s="1">
        <v>0</v>
      </c>
      <c r="T18" s="1">
        <v>0</v>
      </c>
      <c r="U18" s="1">
        <v>15.33</v>
      </c>
      <c r="V18" s="1">
        <v>8</v>
      </c>
      <c r="W18" s="1">
        <v>52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1.33</v>
      </c>
      <c r="AD18" s="1">
        <v>0.67</v>
      </c>
      <c r="AE18" s="1">
        <v>0.36</v>
      </c>
      <c r="AF18" s="1">
        <v>0.33</v>
      </c>
      <c r="AG18" s="1">
        <v>0</v>
      </c>
      <c r="AH18" s="1">
        <v>0</v>
      </c>
      <c r="AI18" s="1">
        <v>0</v>
      </c>
      <c r="AJ18" s="1">
        <v>0</v>
      </c>
      <c r="AK18" s="1">
        <v>28.33</v>
      </c>
      <c r="AL18" s="1">
        <v>18.829999999999998</v>
      </c>
      <c r="AM18" s="1">
        <v>16.73</v>
      </c>
      <c r="AN18" s="1">
        <v>1.6</v>
      </c>
      <c r="AO18" s="1">
        <v>4.5999999999999996</v>
      </c>
      <c r="AP18" s="1">
        <v>7.33</v>
      </c>
      <c r="AQ18" s="1">
        <v>10.33</v>
      </c>
      <c r="AR18" s="1">
        <v>0</v>
      </c>
      <c r="AS18" s="1">
        <v>3</v>
      </c>
      <c r="AT18" s="1">
        <v>1.67</v>
      </c>
      <c r="AU18" s="1">
        <v>1</v>
      </c>
      <c r="AV18" s="1">
        <v>1</v>
      </c>
      <c r="AW18" s="1">
        <v>100</v>
      </c>
      <c r="AX18" s="1">
        <v>2.33</v>
      </c>
      <c r="AY18" s="1">
        <v>2.67</v>
      </c>
      <c r="AZ18" s="1">
        <v>0</v>
      </c>
      <c r="BA18" s="1">
        <v>0.67</v>
      </c>
      <c r="BB18" s="1">
        <v>3.33</v>
      </c>
      <c r="BC18" s="1">
        <v>13</v>
      </c>
      <c r="BD18" s="1">
        <v>7</v>
      </c>
      <c r="BE18" s="1">
        <v>4</v>
      </c>
      <c r="BF18" s="1">
        <v>0</v>
      </c>
      <c r="BG18" s="1">
        <v>2.67</v>
      </c>
      <c r="BH18" s="1">
        <v>2</v>
      </c>
      <c r="BI18" s="1">
        <v>1.42</v>
      </c>
      <c r="BJ18" s="1">
        <v>22</v>
      </c>
      <c r="BK18" s="1">
        <v>12</v>
      </c>
      <c r="BL18" s="1">
        <v>55</v>
      </c>
      <c r="BM18" s="1">
        <v>20.67</v>
      </c>
      <c r="BN18" s="1">
        <v>10.67</v>
      </c>
      <c r="BO18" s="1">
        <v>52</v>
      </c>
      <c r="BP18" s="1">
        <v>15.33</v>
      </c>
      <c r="BQ18" s="1">
        <v>8</v>
      </c>
      <c r="BR18" s="1">
        <v>52</v>
      </c>
      <c r="BS18" s="1">
        <v>1</v>
      </c>
      <c r="BT18" s="1">
        <v>0.67</v>
      </c>
      <c r="BU18" s="1">
        <v>3</v>
      </c>
      <c r="BV18" s="1">
        <v>0</v>
      </c>
      <c r="BW18" s="1">
        <v>0</v>
      </c>
      <c r="BX18" s="1">
        <v>0.67</v>
      </c>
      <c r="BY18" s="1">
        <v>41</v>
      </c>
      <c r="BZ18" s="1">
        <v>3.33</v>
      </c>
      <c r="CA18" s="1">
        <v>4.67</v>
      </c>
      <c r="CB18" s="1">
        <v>2.33</v>
      </c>
      <c r="CC18" s="1">
        <v>0.67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2.8792149999999972</v>
      </c>
      <c r="CL18" s="1">
        <v>2</v>
      </c>
    </row>
    <row r="19" spans="1:90" x14ac:dyDescent="0.25">
      <c r="A19" s="1" t="s">
        <v>67</v>
      </c>
      <c r="B19" s="1">
        <v>5.4</v>
      </c>
      <c r="C19" s="1">
        <v>3</v>
      </c>
      <c r="D19" s="1">
        <v>85</v>
      </c>
      <c r="E19" s="1">
        <v>0.31</v>
      </c>
      <c r="F19" s="1">
        <v>0</v>
      </c>
      <c r="G19" s="1">
        <v>0.3</v>
      </c>
      <c r="H19" s="1">
        <v>0</v>
      </c>
      <c r="I19" s="1">
        <v>1.33</v>
      </c>
      <c r="J19" s="1">
        <v>0.33</v>
      </c>
      <c r="K19" s="1">
        <v>0.33</v>
      </c>
      <c r="L19" s="1">
        <v>1</v>
      </c>
      <c r="M19" s="1">
        <v>0.33</v>
      </c>
      <c r="N19" s="1">
        <v>0</v>
      </c>
      <c r="O19" s="1">
        <v>0.18</v>
      </c>
      <c r="P19" s="1">
        <v>0.18</v>
      </c>
      <c r="Q19" s="1">
        <v>0</v>
      </c>
      <c r="R19" s="1">
        <v>0</v>
      </c>
      <c r="S19" s="1">
        <v>0</v>
      </c>
      <c r="T19" s="1">
        <v>0</v>
      </c>
      <c r="U19" s="1">
        <v>7.33</v>
      </c>
      <c r="V19" s="1">
        <v>5</v>
      </c>
      <c r="W19" s="1">
        <v>68</v>
      </c>
      <c r="X19" s="1">
        <v>0</v>
      </c>
      <c r="Y19" s="1">
        <v>0</v>
      </c>
      <c r="AA19" s="1">
        <v>0</v>
      </c>
      <c r="AB19" s="1">
        <v>0</v>
      </c>
      <c r="AC19" s="1">
        <v>1.67</v>
      </c>
      <c r="AD19" s="1">
        <v>0</v>
      </c>
      <c r="AE19" s="1">
        <v>0.11</v>
      </c>
      <c r="AF19" s="1">
        <v>0</v>
      </c>
      <c r="AG19" s="1">
        <v>0</v>
      </c>
      <c r="AH19" s="1">
        <v>0</v>
      </c>
      <c r="AI19" s="1">
        <v>0</v>
      </c>
      <c r="AJ19" s="1">
        <v>0.67</v>
      </c>
      <c r="AK19" s="1">
        <v>23.33</v>
      </c>
      <c r="AL19" s="1">
        <v>19.399999999999999</v>
      </c>
      <c r="AM19" s="1">
        <v>6.07</v>
      </c>
      <c r="AN19" s="1">
        <v>1.1000000000000001</v>
      </c>
      <c r="AO19" s="1">
        <v>3.9</v>
      </c>
      <c r="AP19" s="1">
        <v>5.67</v>
      </c>
      <c r="AQ19" s="1">
        <v>5.67</v>
      </c>
      <c r="AR19" s="1">
        <v>0</v>
      </c>
      <c r="AS19" s="1">
        <v>2</v>
      </c>
      <c r="AT19" s="1">
        <v>0.67</v>
      </c>
      <c r="AU19" s="1">
        <v>0.33</v>
      </c>
      <c r="AV19" s="1">
        <v>0.33</v>
      </c>
      <c r="AW19" s="1">
        <v>100</v>
      </c>
      <c r="AX19" s="1">
        <v>3.67</v>
      </c>
      <c r="AY19" s="1">
        <v>0.67</v>
      </c>
      <c r="AZ19" s="1">
        <v>0</v>
      </c>
      <c r="BA19" s="1">
        <v>0.67</v>
      </c>
      <c r="BB19" s="1">
        <v>1.33</v>
      </c>
      <c r="BC19" s="1">
        <v>12</v>
      </c>
      <c r="BD19" s="1">
        <v>8.33</v>
      </c>
      <c r="BE19" s="1">
        <v>3.67</v>
      </c>
      <c r="BF19" s="1">
        <v>1</v>
      </c>
      <c r="BG19" s="1">
        <v>3</v>
      </c>
      <c r="BH19" s="1">
        <v>1.67</v>
      </c>
      <c r="BI19" s="1">
        <v>1.42</v>
      </c>
      <c r="BJ19" s="1">
        <v>15.67</v>
      </c>
      <c r="BK19" s="1">
        <v>11</v>
      </c>
      <c r="BL19" s="1">
        <v>70</v>
      </c>
      <c r="BM19" s="1">
        <v>12.33</v>
      </c>
      <c r="BN19" s="1">
        <v>8.67</v>
      </c>
      <c r="BO19" s="1">
        <v>70</v>
      </c>
      <c r="BP19" s="1">
        <v>7.33</v>
      </c>
      <c r="BQ19" s="1">
        <v>5</v>
      </c>
      <c r="BR19" s="1">
        <v>68</v>
      </c>
      <c r="BS19" s="1">
        <v>0</v>
      </c>
      <c r="BT19" s="1">
        <v>0</v>
      </c>
      <c r="BU19" s="1">
        <v>3</v>
      </c>
      <c r="BV19" s="1">
        <v>0</v>
      </c>
      <c r="BW19" s="1">
        <v>2</v>
      </c>
      <c r="BX19" s="1">
        <v>0.33</v>
      </c>
      <c r="BY19" s="1">
        <v>33.33</v>
      </c>
      <c r="BZ19" s="1">
        <v>5</v>
      </c>
      <c r="CA19" s="1">
        <v>0.33</v>
      </c>
      <c r="CB19" s="1">
        <v>0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5.196658000000002</v>
      </c>
      <c r="CL19" s="1">
        <v>2</v>
      </c>
    </row>
    <row r="20" spans="1:90" x14ac:dyDescent="0.25">
      <c r="A20" s="1" t="s">
        <v>68</v>
      </c>
      <c r="B20" s="1">
        <v>6.7</v>
      </c>
      <c r="C20" s="1">
        <v>3</v>
      </c>
      <c r="D20" s="1">
        <v>90</v>
      </c>
      <c r="E20" s="1">
        <v>0.53</v>
      </c>
      <c r="F20" s="1">
        <v>0.25</v>
      </c>
      <c r="G20" s="1">
        <v>0.6</v>
      </c>
      <c r="H20" s="1">
        <v>1</v>
      </c>
      <c r="I20" s="1">
        <v>1.67</v>
      </c>
      <c r="J20" s="1">
        <v>0.33</v>
      </c>
      <c r="K20" s="1">
        <v>0.67</v>
      </c>
      <c r="L20" s="1">
        <v>1</v>
      </c>
      <c r="M20" s="1">
        <v>0.33</v>
      </c>
      <c r="N20" s="1">
        <v>0</v>
      </c>
      <c r="O20" s="1">
        <v>0.19</v>
      </c>
      <c r="P20" s="1">
        <v>0.19</v>
      </c>
      <c r="Q20" s="1">
        <v>0</v>
      </c>
      <c r="R20" s="1">
        <v>0</v>
      </c>
      <c r="S20" s="1">
        <v>0</v>
      </c>
      <c r="T20" s="1">
        <v>0</v>
      </c>
      <c r="U20" s="1">
        <v>16</v>
      </c>
      <c r="V20" s="1">
        <v>10</v>
      </c>
      <c r="W20" s="1">
        <v>63</v>
      </c>
      <c r="X20" s="1">
        <v>2</v>
      </c>
      <c r="Y20" s="1">
        <v>0</v>
      </c>
      <c r="Z20" s="1">
        <v>0</v>
      </c>
      <c r="AA20" s="1">
        <v>0</v>
      </c>
      <c r="AB20" s="1">
        <v>0</v>
      </c>
      <c r="AC20" s="1">
        <v>2</v>
      </c>
      <c r="AD20" s="1">
        <v>0.67</v>
      </c>
      <c r="AE20" s="1">
        <v>0.38</v>
      </c>
      <c r="AF20" s="1">
        <v>0.33</v>
      </c>
      <c r="AG20" s="1">
        <v>0</v>
      </c>
      <c r="AH20" s="1">
        <v>0</v>
      </c>
      <c r="AI20" s="1">
        <v>0</v>
      </c>
      <c r="AJ20" s="1">
        <v>0</v>
      </c>
      <c r="AK20" s="1">
        <v>28.33</v>
      </c>
      <c r="AL20" s="1">
        <v>27.43</v>
      </c>
      <c r="AM20" s="1">
        <v>19.329999999999998</v>
      </c>
      <c r="AN20" s="1">
        <v>1.9</v>
      </c>
      <c r="AO20" s="1">
        <v>5</v>
      </c>
      <c r="AP20" s="1">
        <v>11.67</v>
      </c>
      <c r="AQ20" s="1">
        <v>14.67</v>
      </c>
      <c r="AR20" s="1">
        <v>1</v>
      </c>
      <c r="AS20" s="1">
        <v>4</v>
      </c>
      <c r="AT20" s="1">
        <v>2</v>
      </c>
      <c r="AU20" s="1">
        <v>1</v>
      </c>
      <c r="AV20" s="1">
        <v>0.67</v>
      </c>
      <c r="AW20" s="1">
        <v>67</v>
      </c>
      <c r="AX20" s="1">
        <v>3.67</v>
      </c>
      <c r="AY20" s="1">
        <v>0</v>
      </c>
      <c r="AZ20" s="1">
        <v>0.33</v>
      </c>
      <c r="BA20" s="1">
        <v>0</v>
      </c>
      <c r="BB20" s="1">
        <v>0.33</v>
      </c>
      <c r="BC20" s="1">
        <v>12</v>
      </c>
      <c r="BD20" s="1">
        <v>6.67</v>
      </c>
      <c r="BE20" s="1">
        <v>3.67</v>
      </c>
      <c r="BF20" s="1">
        <v>0.33</v>
      </c>
      <c r="BG20" s="1">
        <v>1</v>
      </c>
      <c r="BH20" s="1">
        <v>1.67</v>
      </c>
      <c r="BI20" s="1">
        <v>1.26</v>
      </c>
      <c r="BJ20" s="1">
        <v>27.33</v>
      </c>
      <c r="BK20" s="1">
        <v>18</v>
      </c>
      <c r="BL20" s="1">
        <v>66</v>
      </c>
      <c r="BM20" s="1">
        <v>24.67</v>
      </c>
      <c r="BN20" s="1">
        <v>14.67</v>
      </c>
      <c r="BO20" s="1">
        <v>59</v>
      </c>
      <c r="BP20" s="1">
        <v>16</v>
      </c>
      <c r="BQ20" s="1">
        <v>10</v>
      </c>
      <c r="BR20" s="1">
        <v>63</v>
      </c>
      <c r="BS20" s="1">
        <v>1.33</v>
      </c>
      <c r="BT20" s="1">
        <v>0.67</v>
      </c>
      <c r="BU20" s="1">
        <v>3</v>
      </c>
      <c r="BV20" s="1">
        <v>0</v>
      </c>
      <c r="BW20" s="1">
        <v>0</v>
      </c>
      <c r="BX20" s="1">
        <v>6</v>
      </c>
      <c r="BY20" s="1">
        <v>50.67</v>
      </c>
      <c r="BZ20" s="1">
        <v>4.67</v>
      </c>
      <c r="CA20" s="1">
        <v>4.33</v>
      </c>
      <c r="CB20" s="1">
        <v>2</v>
      </c>
      <c r="CC20" s="1">
        <v>0.33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4.4429742999999977</v>
      </c>
      <c r="CL20" s="1">
        <v>2</v>
      </c>
    </row>
    <row r="21" spans="1:90" x14ac:dyDescent="0.25">
      <c r="A21" s="1" t="s">
        <v>72</v>
      </c>
      <c r="B21" s="1">
        <v>5.8</v>
      </c>
      <c r="C21" s="1">
        <v>3</v>
      </c>
      <c r="D21" s="1">
        <v>86.33</v>
      </c>
      <c r="E21" s="1">
        <v>0.24</v>
      </c>
      <c r="F21" s="1">
        <v>0</v>
      </c>
      <c r="G21" s="1">
        <v>0.2</v>
      </c>
      <c r="H21" s="1">
        <v>0</v>
      </c>
      <c r="I21" s="1">
        <v>1.33</v>
      </c>
      <c r="J21" s="1">
        <v>0</v>
      </c>
      <c r="K21" s="1">
        <v>1.33</v>
      </c>
      <c r="L21" s="1">
        <v>0</v>
      </c>
      <c r="M21" s="1">
        <v>0.33</v>
      </c>
      <c r="N21" s="1">
        <v>0</v>
      </c>
      <c r="O21" s="1">
        <v>0.15</v>
      </c>
      <c r="P21" s="1">
        <v>0.15</v>
      </c>
      <c r="Q21" s="1">
        <v>0</v>
      </c>
      <c r="R21" s="1">
        <v>0</v>
      </c>
      <c r="S21" s="1">
        <v>0</v>
      </c>
      <c r="T21" s="1">
        <v>0</v>
      </c>
      <c r="U21" s="1">
        <v>10</v>
      </c>
      <c r="V21" s="1">
        <v>6.67</v>
      </c>
      <c r="W21" s="1">
        <v>67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0.08</v>
      </c>
      <c r="AF21" s="1">
        <v>0</v>
      </c>
      <c r="AG21" s="1">
        <v>0</v>
      </c>
      <c r="AH21" s="1">
        <v>0.33</v>
      </c>
      <c r="AI21" s="1">
        <v>0</v>
      </c>
      <c r="AJ21" s="1">
        <v>0.67</v>
      </c>
      <c r="AK21" s="1">
        <v>26.33</v>
      </c>
      <c r="AL21" s="1">
        <v>10.23</v>
      </c>
      <c r="AM21" s="1">
        <v>3.07</v>
      </c>
      <c r="AN21" s="1">
        <v>0.8</v>
      </c>
      <c r="AO21" s="1">
        <v>3.3</v>
      </c>
      <c r="AP21" s="1">
        <v>5</v>
      </c>
      <c r="AQ21" s="1">
        <v>5</v>
      </c>
      <c r="AR21" s="1">
        <v>0</v>
      </c>
      <c r="AS21" s="1">
        <v>1.67</v>
      </c>
      <c r="AT21" s="1">
        <v>0.67</v>
      </c>
      <c r="AU21" s="1">
        <v>0.67</v>
      </c>
      <c r="AV21" s="1">
        <v>0.33</v>
      </c>
      <c r="AW21" s="1">
        <v>49</v>
      </c>
      <c r="AX21" s="1">
        <v>4</v>
      </c>
      <c r="AY21" s="1">
        <v>0</v>
      </c>
      <c r="AZ21" s="1">
        <v>0</v>
      </c>
      <c r="BA21" s="1">
        <v>0.33</v>
      </c>
      <c r="BB21" s="1">
        <v>0.33</v>
      </c>
      <c r="BC21" s="1">
        <v>12</v>
      </c>
      <c r="BD21" s="1">
        <v>8.33</v>
      </c>
      <c r="BE21" s="1">
        <v>3.67</v>
      </c>
      <c r="BF21" s="1">
        <v>1</v>
      </c>
      <c r="BG21" s="1">
        <v>3</v>
      </c>
      <c r="BH21" s="1">
        <v>1.67</v>
      </c>
      <c r="BI21" s="1">
        <v>1.42</v>
      </c>
      <c r="BJ21" s="1">
        <v>19.329999999999998</v>
      </c>
      <c r="BK21" s="1">
        <v>15</v>
      </c>
      <c r="BL21" s="1">
        <v>78</v>
      </c>
      <c r="BM21" s="1">
        <v>14.33</v>
      </c>
      <c r="BN21" s="1">
        <v>10</v>
      </c>
      <c r="BO21" s="1">
        <v>70</v>
      </c>
      <c r="BP21" s="1">
        <v>10</v>
      </c>
      <c r="BQ21" s="1">
        <v>6.67</v>
      </c>
      <c r="BR21" s="1">
        <v>67</v>
      </c>
      <c r="BS21" s="1">
        <v>0</v>
      </c>
      <c r="BT21" s="1">
        <v>0</v>
      </c>
      <c r="BU21" s="1">
        <v>3</v>
      </c>
      <c r="BV21" s="1">
        <v>0</v>
      </c>
      <c r="BW21" s="1">
        <v>2</v>
      </c>
      <c r="BX21" s="1">
        <v>0.67</v>
      </c>
      <c r="BY21" s="1">
        <v>30.67</v>
      </c>
      <c r="BZ21" s="1">
        <v>4.33</v>
      </c>
      <c r="CA21" s="1">
        <v>1</v>
      </c>
      <c r="CB21" s="1">
        <v>1.33</v>
      </c>
      <c r="CC21" s="1">
        <v>0.33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5.0774379000000041</v>
      </c>
      <c r="CL21" s="1">
        <v>2</v>
      </c>
    </row>
    <row r="22" spans="1:90" x14ac:dyDescent="0.25">
      <c r="A22" s="1" t="s">
        <v>77</v>
      </c>
      <c r="B22" s="1">
        <v>8.4</v>
      </c>
      <c r="C22" s="1">
        <v>2</v>
      </c>
      <c r="D22" s="1">
        <v>20.5</v>
      </c>
      <c r="E22" s="1">
        <v>0.3</v>
      </c>
      <c r="F22" s="1">
        <v>0.5</v>
      </c>
      <c r="G22" s="1">
        <v>0.3</v>
      </c>
      <c r="H22" s="1">
        <v>1</v>
      </c>
      <c r="I22" s="1">
        <v>1.5</v>
      </c>
      <c r="J22" s="1">
        <v>1</v>
      </c>
      <c r="K22" s="1">
        <v>1.5</v>
      </c>
      <c r="L22" s="1">
        <v>0</v>
      </c>
      <c r="M22" s="1">
        <v>0</v>
      </c>
      <c r="N22" s="1">
        <v>0</v>
      </c>
      <c r="O22" s="1">
        <v>0.19</v>
      </c>
      <c r="P22" s="1">
        <v>0.19</v>
      </c>
      <c r="Q22" s="1">
        <v>0.5</v>
      </c>
      <c r="R22" s="1">
        <v>0.5</v>
      </c>
      <c r="S22" s="1">
        <v>0</v>
      </c>
      <c r="T22" s="1">
        <v>0</v>
      </c>
      <c r="U22" s="1">
        <v>7</v>
      </c>
      <c r="V22" s="1">
        <v>5</v>
      </c>
      <c r="W22" s="1">
        <v>71</v>
      </c>
      <c r="X22" s="1">
        <v>0.5</v>
      </c>
      <c r="Y22" s="1">
        <v>0.5</v>
      </c>
      <c r="Z22" s="1">
        <v>100</v>
      </c>
      <c r="AA22" s="1">
        <v>0</v>
      </c>
      <c r="AB22" s="1">
        <v>0</v>
      </c>
      <c r="AC22" s="1">
        <v>1</v>
      </c>
      <c r="AD22" s="1">
        <v>0</v>
      </c>
      <c r="AE22" s="1">
        <v>0.1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31</v>
      </c>
      <c r="AL22" s="1">
        <v>14.6</v>
      </c>
      <c r="AM22" s="1">
        <v>21.4</v>
      </c>
      <c r="AN22" s="1">
        <v>1.1000000000000001</v>
      </c>
      <c r="AO22" s="1">
        <v>2.6</v>
      </c>
      <c r="AP22" s="1">
        <v>3.5</v>
      </c>
      <c r="AQ22" s="1">
        <v>15.5</v>
      </c>
      <c r="AR22" s="1">
        <v>0</v>
      </c>
      <c r="AS22" s="1">
        <v>3</v>
      </c>
      <c r="AT22" s="1">
        <v>0.5</v>
      </c>
      <c r="AU22" s="1">
        <v>0</v>
      </c>
      <c r="AV22" s="1">
        <v>0</v>
      </c>
      <c r="AX22" s="1">
        <v>2</v>
      </c>
      <c r="AY22" s="1">
        <v>0</v>
      </c>
      <c r="AZ22" s="1">
        <v>0</v>
      </c>
      <c r="BA22" s="1">
        <v>0</v>
      </c>
      <c r="BB22" s="1">
        <v>0</v>
      </c>
      <c r="BC22" s="1">
        <v>15</v>
      </c>
      <c r="BD22" s="1">
        <v>8</v>
      </c>
      <c r="BE22" s="1">
        <v>4</v>
      </c>
      <c r="BF22" s="1">
        <v>0</v>
      </c>
      <c r="BG22" s="1">
        <v>2</v>
      </c>
      <c r="BH22" s="1">
        <v>0</v>
      </c>
      <c r="BI22" s="1">
        <v>0.66</v>
      </c>
      <c r="BJ22" s="1">
        <v>9</v>
      </c>
      <c r="BK22" s="1">
        <v>7</v>
      </c>
      <c r="BL22" s="1">
        <v>78</v>
      </c>
      <c r="BM22" s="1">
        <v>7.5</v>
      </c>
      <c r="BN22" s="1">
        <v>5.5</v>
      </c>
      <c r="BO22" s="1">
        <v>73</v>
      </c>
      <c r="BP22" s="1">
        <v>7</v>
      </c>
      <c r="BQ22" s="1">
        <v>5</v>
      </c>
      <c r="BR22" s="1">
        <v>71</v>
      </c>
      <c r="BS22" s="1">
        <v>0</v>
      </c>
      <c r="BT22" s="1">
        <v>0</v>
      </c>
      <c r="BU22" s="1">
        <v>0</v>
      </c>
      <c r="BV22" s="1">
        <v>2</v>
      </c>
      <c r="BW22" s="1">
        <v>0</v>
      </c>
      <c r="BX22" s="1">
        <v>0.5</v>
      </c>
      <c r="BY22" s="1">
        <v>15.5</v>
      </c>
      <c r="BZ22" s="1">
        <v>3.5</v>
      </c>
      <c r="CA22" s="1">
        <v>2.5</v>
      </c>
      <c r="CB22" s="1">
        <v>1.5</v>
      </c>
      <c r="CC22" s="1">
        <v>0.5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3.9927895999999987</v>
      </c>
      <c r="CL22" s="1">
        <v>2</v>
      </c>
    </row>
    <row r="23" spans="1:90" x14ac:dyDescent="0.25">
      <c r="A23" s="1" t="s">
        <v>79</v>
      </c>
      <c r="B23" s="1">
        <v>12.3</v>
      </c>
      <c r="C23" s="1">
        <v>3</v>
      </c>
      <c r="D23" s="1">
        <v>90</v>
      </c>
      <c r="E23" s="1">
        <v>0.59</v>
      </c>
      <c r="F23" s="1">
        <v>0.33</v>
      </c>
      <c r="G23" s="1">
        <v>1</v>
      </c>
      <c r="H23" s="1">
        <v>2</v>
      </c>
      <c r="I23" s="1">
        <v>4.33</v>
      </c>
      <c r="J23" s="1">
        <v>2</v>
      </c>
      <c r="K23" s="1">
        <v>2</v>
      </c>
      <c r="L23" s="1">
        <v>2.33</v>
      </c>
      <c r="M23" s="1">
        <v>1</v>
      </c>
      <c r="N23" s="1">
        <v>0.67</v>
      </c>
      <c r="O23" s="1">
        <v>0.63</v>
      </c>
      <c r="P23" s="1">
        <v>0.63</v>
      </c>
      <c r="Q23" s="1">
        <v>0.33</v>
      </c>
      <c r="R23" s="1">
        <v>0.33</v>
      </c>
      <c r="S23" s="1">
        <v>0</v>
      </c>
      <c r="T23" s="1">
        <v>0</v>
      </c>
      <c r="U23" s="1">
        <v>8.67</v>
      </c>
      <c r="V23" s="1">
        <v>6</v>
      </c>
      <c r="W23" s="1">
        <v>69</v>
      </c>
      <c r="X23" s="1">
        <v>0.33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0.67</v>
      </c>
      <c r="AE23" s="1">
        <v>0.39</v>
      </c>
      <c r="AF23" s="1">
        <v>0.33</v>
      </c>
      <c r="AG23" s="1">
        <v>0</v>
      </c>
      <c r="AH23" s="1">
        <v>0</v>
      </c>
      <c r="AI23" s="1">
        <v>0</v>
      </c>
      <c r="AJ23" s="1">
        <v>0</v>
      </c>
      <c r="AK23" s="1">
        <v>45.67</v>
      </c>
      <c r="AL23" s="1">
        <v>15.27</v>
      </c>
      <c r="AM23" s="1">
        <v>22.4</v>
      </c>
      <c r="AN23" s="1">
        <v>3.7</v>
      </c>
      <c r="AO23" s="1">
        <v>6.7</v>
      </c>
      <c r="AP23" s="1">
        <v>1</v>
      </c>
      <c r="AQ23" s="1">
        <v>12</v>
      </c>
      <c r="AR23" s="1">
        <v>1</v>
      </c>
      <c r="AS23" s="1">
        <v>5.33</v>
      </c>
      <c r="AT23" s="1">
        <v>2</v>
      </c>
      <c r="AU23" s="1">
        <v>0.33</v>
      </c>
      <c r="AV23" s="1">
        <v>0</v>
      </c>
      <c r="AW23" s="1">
        <v>0</v>
      </c>
      <c r="AX23" s="1">
        <v>1.33</v>
      </c>
      <c r="AY23" s="1">
        <v>0.67</v>
      </c>
      <c r="AZ23" s="1">
        <v>0</v>
      </c>
      <c r="BA23" s="1">
        <v>0</v>
      </c>
      <c r="BB23" s="1">
        <v>0.67</v>
      </c>
      <c r="BC23" s="1">
        <v>11</v>
      </c>
      <c r="BD23" s="1">
        <v>6.33</v>
      </c>
      <c r="BE23" s="1">
        <v>3.67</v>
      </c>
      <c r="BF23" s="1">
        <v>0.33</v>
      </c>
      <c r="BG23" s="1">
        <v>2.33</v>
      </c>
      <c r="BH23" s="1">
        <v>1.33</v>
      </c>
      <c r="BI23" s="1">
        <v>1.1399999999999999</v>
      </c>
      <c r="BJ23" s="1">
        <v>21.33</v>
      </c>
      <c r="BK23" s="1">
        <v>15.33</v>
      </c>
      <c r="BL23" s="1">
        <v>72</v>
      </c>
      <c r="BM23" s="1">
        <v>15.67</v>
      </c>
      <c r="BN23" s="1">
        <v>10.33</v>
      </c>
      <c r="BO23" s="1">
        <v>66</v>
      </c>
      <c r="BP23" s="1">
        <v>8.67</v>
      </c>
      <c r="BQ23" s="1">
        <v>6</v>
      </c>
      <c r="BR23" s="1">
        <v>69</v>
      </c>
      <c r="BS23" s="1">
        <v>0.33</v>
      </c>
      <c r="BT23" s="1">
        <v>0</v>
      </c>
      <c r="BU23" s="1">
        <v>3</v>
      </c>
      <c r="BV23" s="1">
        <v>0</v>
      </c>
      <c r="BW23" s="1">
        <v>0</v>
      </c>
      <c r="BX23" s="1">
        <v>0.67</v>
      </c>
      <c r="BY23" s="1">
        <v>37.67</v>
      </c>
      <c r="BZ23" s="1">
        <v>5.67</v>
      </c>
      <c r="CA23" s="1">
        <v>1</v>
      </c>
      <c r="CB23" s="1">
        <v>0.67</v>
      </c>
      <c r="CC23" s="1">
        <v>0.33</v>
      </c>
      <c r="CD23" s="1">
        <v>0</v>
      </c>
      <c r="CE23" s="1">
        <v>0</v>
      </c>
      <c r="CF23" s="1">
        <v>0</v>
      </c>
      <c r="CG23" s="1">
        <v>1</v>
      </c>
      <c r="CH23" s="1">
        <v>0</v>
      </c>
      <c r="CI23" s="1">
        <v>0</v>
      </c>
      <c r="CJ23" s="1">
        <v>0</v>
      </c>
      <c r="CK23" s="1">
        <f t="shared" si="0"/>
        <v>4.8702117999999999</v>
      </c>
      <c r="CL23" s="1">
        <v>2</v>
      </c>
    </row>
    <row r="24" spans="1:90" x14ac:dyDescent="0.25">
      <c r="A24" s="1" t="s">
        <v>83</v>
      </c>
      <c r="B24" s="1">
        <v>7.7</v>
      </c>
      <c r="C24" s="1">
        <v>3</v>
      </c>
      <c r="D24" s="1">
        <v>85.67</v>
      </c>
      <c r="E24" s="1">
        <v>0.32</v>
      </c>
      <c r="F24" s="1">
        <v>0.25</v>
      </c>
      <c r="G24" s="1">
        <v>0.4</v>
      </c>
      <c r="H24" s="1">
        <v>1</v>
      </c>
      <c r="I24" s="1">
        <v>1.67</v>
      </c>
      <c r="J24" s="1">
        <v>1</v>
      </c>
      <c r="K24" s="1">
        <v>1.33</v>
      </c>
      <c r="L24" s="1">
        <v>0.33</v>
      </c>
      <c r="M24" s="1">
        <v>0.67</v>
      </c>
      <c r="N24" s="1">
        <v>0.67</v>
      </c>
      <c r="O24" s="1">
        <v>0.37</v>
      </c>
      <c r="P24" s="1">
        <v>0.37</v>
      </c>
      <c r="Q24" s="1">
        <v>0.33</v>
      </c>
      <c r="R24" s="1">
        <v>0.33</v>
      </c>
      <c r="S24" s="1">
        <v>0</v>
      </c>
      <c r="T24" s="1">
        <v>0.33</v>
      </c>
      <c r="U24" s="1">
        <v>5.33</v>
      </c>
      <c r="V24" s="1">
        <v>3</v>
      </c>
      <c r="W24" s="1">
        <v>56</v>
      </c>
      <c r="X24" s="1">
        <v>1.67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0.06</v>
      </c>
      <c r="AF24" s="1">
        <v>0</v>
      </c>
      <c r="AG24" s="1">
        <v>0</v>
      </c>
      <c r="AH24" s="1">
        <v>0</v>
      </c>
      <c r="AI24" s="1">
        <v>0</v>
      </c>
      <c r="AJ24" s="1">
        <v>0.33</v>
      </c>
      <c r="AK24" s="1">
        <v>27.67</v>
      </c>
      <c r="AL24" s="1">
        <v>1.57</v>
      </c>
      <c r="AM24" s="1">
        <v>19.47</v>
      </c>
      <c r="AN24" s="1">
        <v>1.7</v>
      </c>
      <c r="AO24" s="1">
        <v>4.9000000000000004</v>
      </c>
      <c r="AP24" s="1">
        <v>4.67</v>
      </c>
      <c r="AQ24" s="1">
        <v>12.67</v>
      </c>
      <c r="AR24" s="1">
        <v>0.33</v>
      </c>
      <c r="AS24" s="1">
        <v>3.67</v>
      </c>
      <c r="AT24" s="1">
        <v>1.67</v>
      </c>
      <c r="AU24" s="1">
        <v>1.33</v>
      </c>
      <c r="AV24" s="1">
        <v>0.33</v>
      </c>
      <c r="AW24" s="1">
        <v>25</v>
      </c>
      <c r="AX24" s="1">
        <v>1.67</v>
      </c>
      <c r="AY24" s="1">
        <v>1.33</v>
      </c>
      <c r="AZ24" s="1">
        <v>0.33</v>
      </c>
      <c r="BA24" s="1">
        <v>0.67</v>
      </c>
      <c r="BB24" s="1">
        <v>2.33</v>
      </c>
      <c r="BC24" s="1">
        <v>18</v>
      </c>
      <c r="BD24" s="1">
        <v>10.67</v>
      </c>
      <c r="BE24" s="1">
        <v>5.33</v>
      </c>
      <c r="BF24" s="1">
        <v>0.67</v>
      </c>
      <c r="BG24" s="1">
        <v>2.33</v>
      </c>
      <c r="BH24" s="1">
        <v>3</v>
      </c>
      <c r="BI24" s="1">
        <v>2.09</v>
      </c>
      <c r="BJ24" s="1">
        <v>14.33</v>
      </c>
      <c r="BK24" s="1">
        <v>10</v>
      </c>
      <c r="BL24" s="1">
        <v>70</v>
      </c>
      <c r="BM24" s="1">
        <v>10.33</v>
      </c>
      <c r="BN24" s="1">
        <v>5.67</v>
      </c>
      <c r="BO24" s="1">
        <v>55</v>
      </c>
      <c r="BP24" s="1">
        <v>5.33</v>
      </c>
      <c r="BQ24" s="1">
        <v>3</v>
      </c>
      <c r="BR24" s="1">
        <v>56</v>
      </c>
      <c r="BS24" s="1">
        <v>0</v>
      </c>
      <c r="BT24" s="1">
        <v>0</v>
      </c>
      <c r="BU24" s="1">
        <v>3</v>
      </c>
      <c r="BV24" s="1">
        <v>0</v>
      </c>
      <c r="BW24" s="1">
        <v>2</v>
      </c>
      <c r="BX24" s="1">
        <v>0</v>
      </c>
      <c r="BY24" s="1">
        <v>31</v>
      </c>
      <c r="BZ24" s="1">
        <v>4.67</v>
      </c>
      <c r="CA24" s="1">
        <v>1.67</v>
      </c>
      <c r="CB24" s="1">
        <v>3.33</v>
      </c>
      <c r="CC24" s="1">
        <v>0.33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5.8451634000000006</v>
      </c>
      <c r="CL24" s="1">
        <v>2</v>
      </c>
    </row>
    <row r="25" spans="1:90" x14ac:dyDescent="0.25">
      <c r="A25" s="1" t="s">
        <v>84</v>
      </c>
      <c r="B25" s="1">
        <v>6.9</v>
      </c>
      <c r="C25" s="1">
        <v>3</v>
      </c>
      <c r="D25" s="1">
        <v>58.67</v>
      </c>
      <c r="E25" s="1">
        <v>0.25</v>
      </c>
      <c r="F25" s="1">
        <v>0.38</v>
      </c>
      <c r="G25" s="1">
        <v>0.5</v>
      </c>
      <c r="H25" s="1">
        <v>3</v>
      </c>
      <c r="I25" s="1">
        <v>2</v>
      </c>
      <c r="J25" s="1">
        <v>1</v>
      </c>
      <c r="K25" s="1">
        <v>1</v>
      </c>
      <c r="L25" s="1">
        <v>1</v>
      </c>
      <c r="M25" s="1">
        <v>0.33</v>
      </c>
      <c r="N25" s="1">
        <v>0</v>
      </c>
      <c r="O25" s="1">
        <v>0.28000000000000003</v>
      </c>
      <c r="P25" s="1">
        <v>0.28000000000000003</v>
      </c>
      <c r="Q25" s="1">
        <v>0.33</v>
      </c>
      <c r="R25" s="1">
        <v>0</v>
      </c>
      <c r="S25" s="1">
        <v>0.33</v>
      </c>
      <c r="T25" s="1">
        <v>0</v>
      </c>
      <c r="U25" s="1">
        <v>9</v>
      </c>
      <c r="V25" s="1">
        <v>5.67</v>
      </c>
      <c r="W25" s="1">
        <v>63</v>
      </c>
      <c r="X25" s="1">
        <v>0</v>
      </c>
      <c r="Y25" s="1">
        <v>0</v>
      </c>
      <c r="AA25" s="1">
        <v>0</v>
      </c>
      <c r="AB25" s="1">
        <v>0</v>
      </c>
      <c r="AC25" s="1">
        <v>1.33</v>
      </c>
      <c r="AD25" s="1">
        <v>0.33</v>
      </c>
      <c r="AE25" s="1">
        <v>0.23</v>
      </c>
      <c r="AF25" s="1">
        <v>0.67</v>
      </c>
      <c r="AG25" s="1">
        <v>0</v>
      </c>
      <c r="AH25" s="1">
        <v>0</v>
      </c>
      <c r="AI25" s="1">
        <v>0</v>
      </c>
      <c r="AJ25" s="1">
        <v>0</v>
      </c>
      <c r="AK25" s="1">
        <v>28.67</v>
      </c>
      <c r="AL25" s="1">
        <v>16.77</v>
      </c>
      <c r="AM25" s="1">
        <v>28.8</v>
      </c>
      <c r="AN25" s="1">
        <v>1.8</v>
      </c>
      <c r="AO25" s="1">
        <v>4.2</v>
      </c>
      <c r="AP25" s="1">
        <v>5.33</v>
      </c>
      <c r="AQ25" s="1">
        <v>19.329999999999998</v>
      </c>
      <c r="AR25" s="1">
        <v>1</v>
      </c>
      <c r="AS25" s="1">
        <v>6</v>
      </c>
      <c r="AT25" s="1">
        <v>0.67</v>
      </c>
      <c r="AU25" s="1">
        <v>1.67</v>
      </c>
      <c r="AV25" s="1">
        <v>1</v>
      </c>
      <c r="AW25" s="1">
        <v>60</v>
      </c>
      <c r="AX25" s="1">
        <v>3</v>
      </c>
      <c r="AY25" s="1">
        <v>0</v>
      </c>
      <c r="AZ25" s="1">
        <v>0</v>
      </c>
      <c r="BA25" s="1">
        <v>0.33</v>
      </c>
      <c r="BB25" s="1">
        <v>0.33</v>
      </c>
      <c r="BC25" s="1">
        <v>15</v>
      </c>
      <c r="BD25" s="1">
        <v>8</v>
      </c>
      <c r="BE25" s="1">
        <v>4.33</v>
      </c>
      <c r="BF25" s="1">
        <v>0.67</v>
      </c>
      <c r="BG25" s="1">
        <v>2.33</v>
      </c>
      <c r="BH25" s="1">
        <v>0.33</v>
      </c>
      <c r="BI25" s="1">
        <v>0.95</v>
      </c>
      <c r="BJ25" s="1">
        <v>15.67</v>
      </c>
      <c r="BK25" s="1">
        <v>11</v>
      </c>
      <c r="BL25" s="1">
        <v>70</v>
      </c>
      <c r="BM25" s="1">
        <v>12.33</v>
      </c>
      <c r="BN25" s="1">
        <v>8.33</v>
      </c>
      <c r="BO25" s="1">
        <v>68</v>
      </c>
      <c r="BP25" s="1">
        <v>9</v>
      </c>
      <c r="BQ25" s="1">
        <v>5.67</v>
      </c>
      <c r="BR25" s="1">
        <v>63</v>
      </c>
      <c r="BS25" s="1">
        <v>0.67</v>
      </c>
      <c r="BT25" s="1">
        <v>0.33</v>
      </c>
      <c r="BU25" s="1">
        <v>2</v>
      </c>
      <c r="BV25" s="1">
        <v>1</v>
      </c>
      <c r="BW25" s="1">
        <v>2</v>
      </c>
      <c r="BX25" s="1">
        <v>1.33</v>
      </c>
      <c r="BY25" s="1">
        <v>31.33</v>
      </c>
      <c r="BZ25" s="1">
        <v>3.67</v>
      </c>
      <c r="CA25" s="1">
        <v>2.67</v>
      </c>
      <c r="CB25" s="1">
        <v>2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4.0346477000000016</v>
      </c>
      <c r="CL25" s="1">
        <v>2</v>
      </c>
    </row>
    <row r="26" spans="1:90" x14ac:dyDescent="0.25">
      <c r="A26" s="1" t="s">
        <v>87</v>
      </c>
      <c r="B26" s="1">
        <v>8.6999999999999993</v>
      </c>
      <c r="C26" s="1">
        <v>3</v>
      </c>
      <c r="D26" s="1">
        <v>44.67</v>
      </c>
      <c r="E26" s="1">
        <v>0.31</v>
      </c>
      <c r="F26" s="1">
        <v>0.4</v>
      </c>
      <c r="G26" s="1">
        <v>0.7</v>
      </c>
      <c r="H26" s="1">
        <v>4</v>
      </c>
      <c r="I26" s="1">
        <v>1</v>
      </c>
      <c r="J26" s="1">
        <v>1</v>
      </c>
      <c r="K26" s="1">
        <v>1</v>
      </c>
      <c r="L26" s="1">
        <v>0</v>
      </c>
      <c r="M26" s="1">
        <v>1</v>
      </c>
      <c r="N26" s="1">
        <v>0</v>
      </c>
      <c r="O26" s="1">
        <v>0.49</v>
      </c>
      <c r="P26" s="1">
        <v>0.49</v>
      </c>
      <c r="Q26" s="1">
        <v>1</v>
      </c>
      <c r="R26" s="1">
        <v>1</v>
      </c>
      <c r="S26" s="1">
        <v>0</v>
      </c>
      <c r="T26" s="1">
        <v>0</v>
      </c>
      <c r="U26" s="1">
        <v>10.67</v>
      </c>
      <c r="V26" s="1">
        <v>5.67</v>
      </c>
      <c r="W26" s="1">
        <v>53</v>
      </c>
      <c r="X26" s="1">
        <v>0</v>
      </c>
      <c r="Y26" s="1">
        <v>0</v>
      </c>
      <c r="AA26" s="1">
        <v>0</v>
      </c>
      <c r="AB26" s="1">
        <v>0</v>
      </c>
      <c r="AC26" s="1">
        <v>1</v>
      </c>
      <c r="AD26" s="1">
        <v>0.33</v>
      </c>
      <c r="AE26" s="1">
        <v>0.25</v>
      </c>
      <c r="AF26" s="1">
        <v>0.33</v>
      </c>
      <c r="AG26" s="1">
        <v>0</v>
      </c>
      <c r="AH26" s="1">
        <v>0</v>
      </c>
      <c r="AI26" s="1">
        <v>0</v>
      </c>
      <c r="AJ26" s="1">
        <v>0.33</v>
      </c>
      <c r="AK26" s="1">
        <v>41</v>
      </c>
      <c r="AL26" s="1">
        <v>15</v>
      </c>
      <c r="AM26" s="1">
        <v>42.67</v>
      </c>
      <c r="AN26" s="1">
        <v>2.7</v>
      </c>
      <c r="AO26" s="1">
        <v>5.2</v>
      </c>
      <c r="AP26" s="1">
        <v>7.33</v>
      </c>
      <c r="AQ26" s="1">
        <v>34.33</v>
      </c>
      <c r="AR26" s="1">
        <v>1</v>
      </c>
      <c r="AS26" s="1">
        <v>7.33</v>
      </c>
      <c r="AT26" s="1">
        <v>1</v>
      </c>
      <c r="AU26" s="1">
        <v>1</v>
      </c>
      <c r="AV26" s="1">
        <v>0.67</v>
      </c>
      <c r="AW26" s="1">
        <v>67</v>
      </c>
      <c r="AX26" s="1">
        <v>3</v>
      </c>
      <c r="AY26" s="1">
        <v>0</v>
      </c>
      <c r="AZ26" s="1">
        <v>0</v>
      </c>
      <c r="BA26" s="1">
        <v>0.33</v>
      </c>
      <c r="BB26" s="1">
        <v>0.33</v>
      </c>
      <c r="BC26" s="1">
        <v>10</v>
      </c>
      <c r="BD26" s="1">
        <v>8</v>
      </c>
      <c r="BE26" s="1">
        <v>3</v>
      </c>
      <c r="BF26" s="1">
        <v>0.33</v>
      </c>
      <c r="BG26" s="1">
        <v>1.67</v>
      </c>
      <c r="BH26" s="1">
        <v>2</v>
      </c>
      <c r="BI26" s="1">
        <v>1.26</v>
      </c>
      <c r="BJ26" s="1">
        <v>22</v>
      </c>
      <c r="BK26" s="1">
        <v>15.67</v>
      </c>
      <c r="BL26" s="1">
        <v>71</v>
      </c>
      <c r="BM26" s="1">
        <v>15.67</v>
      </c>
      <c r="BN26" s="1">
        <v>10</v>
      </c>
      <c r="BO26" s="1">
        <v>64</v>
      </c>
      <c r="BP26" s="1">
        <v>10.67</v>
      </c>
      <c r="BQ26" s="1">
        <v>5.67</v>
      </c>
      <c r="BR26" s="1">
        <v>53</v>
      </c>
      <c r="BS26" s="1">
        <v>0.67</v>
      </c>
      <c r="BT26" s="1">
        <v>0</v>
      </c>
      <c r="BU26" s="1">
        <v>1</v>
      </c>
      <c r="BV26" s="1">
        <v>2</v>
      </c>
      <c r="BW26" s="1">
        <v>0</v>
      </c>
      <c r="BX26" s="1">
        <v>0.67</v>
      </c>
      <c r="BY26" s="1">
        <v>32.33</v>
      </c>
      <c r="BZ26" s="1">
        <v>4.67</v>
      </c>
      <c r="CA26" s="1">
        <v>2.33</v>
      </c>
      <c r="CB26" s="1">
        <v>0.67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6.4797025000000019</v>
      </c>
      <c r="CL26" s="1">
        <v>2</v>
      </c>
    </row>
    <row r="27" spans="1:90" x14ac:dyDescent="0.25">
      <c r="A27" s="1" t="s">
        <v>107</v>
      </c>
      <c r="B27" s="1">
        <v>6.5</v>
      </c>
      <c r="C27" s="1">
        <v>3</v>
      </c>
      <c r="D27" s="1">
        <v>79.67</v>
      </c>
      <c r="E27" s="1">
        <v>0.22</v>
      </c>
      <c r="F27" s="1">
        <v>0.2</v>
      </c>
      <c r="G27" s="1">
        <v>0.2</v>
      </c>
      <c r="H27" s="1">
        <v>1</v>
      </c>
      <c r="I27" s="1">
        <v>1.67</v>
      </c>
      <c r="J27" s="1">
        <v>0.67</v>
      </c>
      <c r="K27" s="1">
        <v>1.33</v>
      </c>
      <c r="L27" s="1">
        <v>0.33</v>
      </c>
      <c r="M27" s="1">
        <v>0</v>
      </c>
      <c r="N27" s="1">
        <v>0</v>
      </c>
      <c r="O27" s="1">
        <v>0.13</v>
      </c>
      <c r="P27" s="1">
        <v>0.13</v>
      </c>
      <c r="Q27" s="1">
        <v>0.33</v>
      </c>
      <c r="R27" s="1">
        <v>0.33</v>
      </c>
      <c r="S27" s="1">
        <v>0</v>
      </c>
      <c r="T27" s="1">
        <v>0</v>
      </c>
      <c r="U27" s="1">
        <v>9.33</v>
      </c>
      <c r="V27" s="1">
        <v>8</v>
      </c>
      <c r="W27" s="1">
        <v>86</v>
      </c>
      <c r="X27" s="1">
        <v>0</v>
      </c>
      <c r="Y27" s="1">
        <v>0</v>
      </c>
      <c r="AA27" s="1">
        <v>0</v>
      </c>
      <c r="AB27" s="1">
        <v>0</v>
      </c>
      <c r="AC27" s="1">
        <v>1.67</v>
      </c>
      <c r="AD27" s="1">
        <v>0</v>
      </c>
      <c r="AE27" s="1">
        <v>0.1</v>
      </c>
      <c r="AF27" s="1">
        <v>0</v>
      </c>
      <c r="AG27" s="1">
        <v>0</v>
      </c>
      <c r="AH27" s="1">
        <v>0</v>
      </c>
      <c r="AI27" s="1">
        <v>0</v>
      </c>
      <c r="AJ27" s="1">
        <v>0.33</v>
      </c>
      <c r="AK27" s="1">
        <v>20.67</v>
      </c>
      <c r="AL27" s="1">
        <v>19.43</v>
      </c>
      <c r="AM27" s="1">
        <v>19.2</v>
      </c>
      <c r="AN27" s="1">
        <v>0.8</v>
      </c>
      <c r="AO27" s="1">
        <v>3.5</v>
      </c>
      <c r="AP27" s="1">
        <v>6.67</v>
      </c>
      <c r="AQ27" s="1">
        <v>14.67</v>
      </c>
      <c r="AR27" s="1">
        <v>0.33</v>
      </c>
      <c r="AS27" s="1">
        <v>3.67</v>
      </c>
      <c r="AT27" s="1">
        <v>1</v>
      </c>
      <c r="AU27" s="1">
        <v>1</v>
      </c>
      <c r="AV27" s="1">
        <v>0.67</v>
      </c>
      <c r="AW27" s="1">
        <v>67</v>
      </c>
      <c r="AX27" s="1">
        <v>3</v>
      </c>
      <c r="AY27" s="1">
        <v>0.67</v>
      </c>
      <c r="AZ27" s="1">
        <v>0.33</v>
      </c>
      <c r="BA27" s="1">
        <v>0.33</v>
      </c>
      <c r="BB27" s="1">
        <v>1.33</v>
      </c>
      <c r="BC27" s="1">
        <v>11.33</v>
      </c>
      <c r="BD27" s="1">
        <v>7</v>
      </c>
      <c r="BE27" s="1">
        <v>5</v>
      </c>
      <c r="BF27" s="1">
        <v>1.33</v>
      </c>
      <c r="BG27" s="1">
        <v>1.33</v>
      </c>
      <c r="BH27" s="1">
        <v>2</v>
      </c>
      <c r="BI27" s="1">
        <v>1.4</v>
      </c>
      <c r="BJ27" s="1">
        <v>18.670000000000002</v>
      </c>
      <c r="BK27" s="1">
        <v>15.67</v>
      </c>
      <c r="BL27" s="1">
        <v>84</v>
      </c>
      <c r="BM27" s="1">
        <v>13</v>
      </c>
      <c r="BN27" s="1">
        <v>11</v>
      </c>
      <c r="BO27" s="1">
        <v>85</v>
      </c>
      <c r="BP27" s="1">
        <v>9.33</v>
      </c>
      <c r="BQ27" s="1">
        <v>8</v>
      </c>
      <c r="BR27" s="1">
        <v>86</v>
      </c>
      <c r="BS27" s="1">
        <v>0</v>
      </c>
      <c r="BT27" s="1">
        <v>0</v>
      </c>
      <c r="BU27" s="1">
        <v>3</v>
      </c>
      <c r="BV27" s="1">
        <v>0</v>
      </c>
      <c r="BW27" s="1">
        <v>3</v>
      </c>
      <c r="BX27" s="1">
        <v>1.67</v>
      </c>
      <c r="BY27" s="1">
        <v>38</v>
      </c>
      <c r="BZ27" s="1">
        <v>5.67</v>
      </c>
      <c r="CA27" s="1">
        <v>1.33</v>
      </c>
      <c r="CB27" s="1">
        <v>0.33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4.3566024000000017</v>
      </c>
      <c r="CL27" s="1">
        <v>2</v>
      </c>
    </row>
    <row r="28" spans="1:90" x14ac:dyDescent="0.25">
      <c r="A28" s="1" t="s">
        <v>63</v>
      </c>
      <c r="B28" s="1">
        <v>7.7</v>
      </c>
      <c r="C28" s="1">
        <v>3</v>
      </c>
      <c r="D28" s="1">
        <v>90</v>
      </c>
      <c r="E28" s="1">
        <v>0.38</v>
      </c>
      <c r="F28" s="1">
        <v>0.5</v>
      </c>
      <c r="G28" s="1">
        <v>0.5</v>
      </c>
      <c r="H28" s="1">
        <v>2</v>
      </c>
      <c r="I28" s="1">
        <v>2.33</v>
      </c>
      <c r="J28" s="1">
        <v>1</v>
      </c>
      <c r="K28" s="1">
        <v>2</v>
      </c>
      <c r="L28" s="1">
        <v>0.33</v>
      </c>
      <c r="M28" s="1">
        <v>0.67</v>
      </c>
      <c r="N28" s="1">
        <v>0.33</v>
      </c>
      <c r="O28" s="1">
        <v>0.4</v>
      </c>
      <c r="P28" s="1">
        <v>0.4</v>
      </c>
      <c r="Q28" s="1">
        <v>0.33</v>
      </c>
      <c r="R28" s="1">
        <v>0.33</v>
      </c>
      <c r="S28" s="1">
        <v>0</v>
      </c>
      <c r="T28" s="1">
        <v>0</v>
      </c>
      <c r="U28" s="1">
        <v>9</v>
      </c>
      <c r="V28" s="1">
        <v>6.33</v>
      </c>
      <c r="W28" s="1">
        <v>70</v>
      </c>
      <c r="X28" s="1">
        <v>0.67</v>
      </c>
      <c r="Y28" s="1">
        <v>0</v>
      </c>
      <c r="Z28" s="1">
        <v>0</v>
      </c>
      <c r="AA28" s="1">
        <v>0</v>
      </c>
      <c r="AB28" s="1">
        <v>0</v>
      </c>
      <c r="AC28" s="1">
        <v>0.67</v>
      </c>
      <c r="AD28" s="1">
        <v>0</v>
      </c>
      <c r="AE28" s="1">
        <v>0.11</v>
      </c>
      <c r="AF28" s="1">
        <v>0.33</v>
      </c>
      <c r="AG28" s="1">
        <v>0</v>
      </c>
      <c r="AH28" s="1">
        <v>0.33</v>
      </c>
      <c r="AI28" s="1">
        <v>0</v>
      </c>
      <c r="AJ28" s="1">
        <v>0.33</v>
      </c>
      <c r="AK28" s="1">
        <v>41</v>
      </c>
      <c r="AL28" s="1">
        <v>9.1300000000000008</v>
      </c>
      <c r="AM28" s="1">
        <v>16.27</v>
      </c>
      <c r="AN28" s="1">
        <v>1.9</v>
      </c>
      <c r="AO28" s="1">
        <v>4.7</v>
      </c>
      <c r="AP28" s="1">
        <v>1.33</v>
      </c>
      <c r="AQ28" s="1">
        <v>12.33</v>
      </c>
      <c r="AR28" s="1">
        <v>0</v>
      </c>
      <c r="AS28" s="1">
        <v>4</v>
      </c>
      <c r="AT28" s="1">
        <v>1.67</v>
      </c>
      <c r="AU28" s="1">
        <v>0</v>
      </c>
      <c r="AV28" s="1">
        <v>0</v>
      </c>
      <c r="AX28" s="1">
        <v>2.67</v>
      </c>
      <c r="AY28" s="1">
        <v>1</v>
      </c>
      <c r="AZ28" s="1">
        <v>0</v>
      </c>
      <c r="BA28" s="1">
        <v>0.67</v>
      </c>
      <c r="BB28" s="1">
        <v>1.67</v>
      </c>
      <c r="BC28" s="1">
        <v>18</v>
      </c>
      <c r="BD28" s="1">
        <v>10.67</v>
      </c>
      <c r="BE28" s="1">
        <v>5.33</v>
      </c>
      <c r="BF28" s="1">
        <v>0.67</v>
      </c>
      <c r="BG28" s="1">
        <v>2.33</v>
      </c>
      <c r="BH28" s="1">
        <v>3</v>
      </c>
      <c r="BI28" s="1">
        <v>2.09</v>
      </c>
      <c r="BJ28" s="1">
        <v>16.670000000000002</v>
      </c>
      <c r="BK28" s="1">
        <v>12</v>
      </c>
      <c r="BL28" s="1">
        <v>72</v>
      </c>
      <c r="BM28" s="1">
        <v>14</v>
      </c>
      <c r="BN28" s="1">
        <v>10</v>
      </c>
      <c r="BO28" s="1">
        <v>71</v>
      </c>
      <c r="BP28" s="1">
        <v>9</v>
      </c>
      <c r="BQ28" s="1">
        <v>6.33</v>
      </c>
      <c r="BR28" s="1">
        <v>70</v>
      </c>
      <c r="BS28" s="1">
        <v>0</v>
      </c>
      <c r="BT28" s="1">
        <v>0</v>
      </c>
      <c r="BU28" s="1">
        <v>3</v>
      </c>
      <c r="BV28" s="1">
        <v>0</v>
      </c>
      <c r="BW28" s="1">
        <v>0</v>
      </c>
      <c r="BX28" s="1">
        <v>1.67</v>
      </c>
      <c r="BY28" s="1">
        <v>34.67</v>
      </c>
      <c r="BZ28" s="1">
        <v>5.33</v>
      </c>
      <c r="CA28" s="1">
        <v>1</v>
      </c>
      <c r="CB28" s="1">
        <v>1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4.5424893999999956</v>
      </c>
      <c r="CL28" s="1">
        <v>1</v>
      </c>
    </row>
    <row r="29" spans="1:90" x14ac:dyDescent="0.25">
      <c r="A29" s="1" t="s">
        <v>64</v>
      </c>
      <c r="B29" s="1">
        <v>5.2</v>
      </c>
      <c r="C29" s="1">
        <v>2</v>
      </c>
      <c r="D29" s="1">
        <v>54.5</v>
      </c>
      <c r="E29" s="1">
        <v>0.28999999999999998</v>
      </c>
      <c r="F29" s="1">
        <v>0.5</v>
      </c>
      <c r="G29" s="1">
        <v>0.3</v>
      </c>
      <c r="H29" s="1">
        <v>1</v>
      </c>
      <c r="I29" s="1">
        <v>1.5</v>
      </c>
      <c r="J29" s="1">
        <v>1</v>
      </c>
      <c r="K29" s="1">
        <v>0.5</v>
      </c>
      <c r="L29" s="1">
        <v>1</v>
      </c>
      <c r="M29" s="1">
        <v>0</v>
      </c>
      <c r="N29" s="1">
        <v>0.5</v>
      </c>
      <c r="O29" s="1">
        <v>0.18</v>
      </c>
      <c r="P29" s="1">
        <v>0.18</v>
      </c>
      <c r="Q29" s="1">
        <v>0</v>
      </c>
      <c r="R29" s="1">
        <v>0</v>
      </c>
      <c r="S29" s="1">
        <v>0</v>
      </c>
      <c r="T29" s="1">
        <v>0</v>
      </c>
      <c r="U29" s="1">
        <v>5.5</v>
      </c>
      <c r="V29" s="1">
        <v>4.5</v>
      </c>
      <c r="W29" s="1">
        <v>82</v>
      </c>
      <c r="X29" s="1">
        <v>0</v>
      </c>
      <c r="Y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0.09</v>
      </c>
      <c r="AF29" s="1">
        <v>0.5</v>
      </c>
      <c r="AG29" s="1">
        <v>0</v>
      </c>
      <c r="AH29" s="1">
        <v>0</v>
      </c>
      <c r="AI29" s="1">
        <v>0</v>
      </c>
      <c r="AJ29" s="1">
        <v>0</v>
      </c>
      <c r="AK29" s="1">
        <v>24</v>
      </c>
      <c r="AL29" s="1">
        <v>11.4</v>
      </c>
      <c r="AM29" s="1">
        <v>15.2</v>
      </c>
      <c r="AN29" s="1">
        <v>1</v>
      </c>
      <c r="AO29" s="1">
        <v>3.3</v>
      </c>
      <c r="AP29" s="1">
        <v>4.5</v>
      </c>
      <c r="AQ29" s="1">
        <v>9</v>
      </c>
      <c r="AR29" s="1">
        <v>0</v>
      </c>
      <c r="AS29" s="1">
        <v>3</v>
      </c>
      <c r="AT29" s="1">
        <v>0.5</v>
      </c>
      <c r="AU29" s="1">
        <v>1</v>
      </c>
      <c r="AV29" s="1">
        <v>0.5</v>
      </c>
      <c r="AW29" s="1">
        <v>50</v>
      </c>
      <c r="AX29" s="1">
        <v>1</v>
      </c>
      <c r="AY29" s="1">
        <v>1</v>
      </c>
      <c r="AZ29" s="1">
        <v>0</v>
      </c>
      <c r="BA29" s="1">
        <v>0</v>
      </c>
      <c r="BB29" s="1">
        <v>1</v>
      </c>
      <c r="BC29" s="1">
        <v>16</v>
      </c>
      <c r="BD29" s="1">
        <v>9.5</v>
      </c>
      <c r="BE29" s="1">
        <v>3.5</v>
      </c>
      <c r="BF29" s="1">
        <v>0.5</v>
      </c>
      <c r="BG29" s="1">
        <v>1</v>
      </c>
      <c r="BH29" s="1">
        <v>1.5</v>
      </c>
      <c r="BI29" s="1">
        <v>1.38</v>
      </c>
      <c r="BJ29" s="1">
        <v>6.5</v>
      </c>
      <c r="BK29" s="1">
        <v>5.5</v>
      </c>
      <c r="BL29" s="1">
        <v>85</v>
      </c>
      <c r="BM29" s="1">
        <v>6.5</v>
      </c>
      <c r="BN29" s="1">
        <v>5.5</v>
      </c>
      <c r="BO29" s="1">
        <v>85</v>
      </c>
      <c r="BP29" s="1">
        <v>5.5</v>
      </c>
      <c r="BQ29" s="1">
        <v>4.5</v>
      </c>
      <c r="BR29" s="1">
        <v>82</v>
      </c>
      <c r="BS29" s="1">
        <v>0</v>
      </c>
      <c r="BT29" s="1">
        <v>0</v>
      </c>
      <c r="BU29" s="1">
        <v>2</v>
      </c>
      <c r="BV29" s="1">
        <v>0</v>
      </c>
      <c r="BW29" s="1">
        <v>2</v>
      </c>
      <c r="BX29" s="1">
        <v>1</v>
      </c>
      <c r="BY29" s="1">
        <v>18.5</v>
      </c>
      <c r="BZ29" s="1">
        <v>4.5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5.7849996999999984</v>
      </c>
      <c r="CL29" s="1">
        <v>1</v>
      </c>
    </row>
    <row r="30" spans="1:90" x14ac:dyDescent="0.25">
      <c r="A30" s="1" t="s">
        <v>65</v>
      </c>
      <c r="B30" s="1">
        <v>10.3</v>
      </c>
      <c r="C30" s="1">
        <v>3</v>
      </c>
      <c r="D30" s="1">
        <v>90</v>
      </c>
      <c r="E30" s="1">
        <v>0.41</v>
      </c>
      <c r="F30" s="1">
        <v>0.5</v>
      </c>
      <c r="G30" s="1">
        <v>0.9</v>
      </c>
      <c r="H30" s="1">
        <v>4</v>
      </c>
      <c r="I30" s="1">
        <v>4</v>
      </c>
      <c r="J30" s="1">
        <v>2</v>
      </c>
      <c r="K30" s="1">
        <v>3.67</v>
      </c>
      <c r="L30" s="1">
        <v>0.33</v>
      </c>
      <c r="M30" s="1">
        <v>1</v>
      </c>
      <c r="N30" s="1">
        <v>0.67</v>
      </c>
      <c r="O30" s="1">
        <v>0.67</v>
      </c>
      <c r="P30" s="1">
        <v>0.67</v>
      </c>
      <c r="Q30" s="1">
        <v>1.33</v>
      </c>
      <c r="R30" s="1">
        <v>1.33</v>
      </c>
      <c r="S30" s="1">
        <v>0</v>
      </c>
      <c r="T30" s="1">
        <v>0</v>
      </c>
      <c r="U30" s="1">
        <v>7.33</v>
      </c>
      <c r="V30" s="1">
        <v>5</v>
      </c>
      <c r="W30" s="1">
        <v>68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0.18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66.33</v>
      </c>
      <c r="AL30" s="1">
        <v>12.57</v>
      </c>
      <c r="AM30" s="1">
        <v>43.33</v>
      </c>
      <c r="AN30" s="1">
        <v>3.2</v>
      </c>
      <c r="AO30" s="1">
        <v>6.3</v>
      </c>
      <c r="AP30" s="1">
        <v>2.33</v>
      </c>
      <c r="AQ30" s="1">
        <v>34.33</v>
      </c>
      <c r="AR30" s="1">
        <v>2.33</v>
      </c>
      <c r="AS30" s="1">
        <v>9</v>
      </c>
      <c r="AT30" s="1">
        <v>2</v>
      </c>
      <c r="AU30" s="1">
        <v>0</v>
      </c>
      <c r="AV30" s="1">
        <v>0</v>
      </c>
      <c r="AX30" s="1">
        <v>0.67</v>
      </c>
      <c r="AY30" s="1">
        <v>0</v>
      </c>
      <c r="AZ30" s="1">
        <v>0</v>
      </c>
      <c r="BA30" s="1">
        <v>0</v>
      </c>
      <c r="BB30" s="1">
        <v>0</v>
      </c>
      <c r="BC30" s="1">
        <v>15</v>
      </c>
      <c r="BD30" s="1">
        <v>8</v>
      </c>
      <c r="BE30" s="1">
        <v>4.33</v>
      </c>
      <c r="BF30" s="1">
        <v>0.67</v>
      </c>
      <c r="BG30" s="1">
        <v>2.33</v>
      </c>
      <c r="BH30" s="1">
        <v>0.33</v>
      </c>
      <c r="BI30" s="1">
        <v>0.95</v>
      </c>
      <c r="BJ30" s="1">
        <v>11.67</v>
      </c>
      <c r="BK30" s="1">
        <v>8.67</v>
      </c>
      <c r="BL30" s="1">
        <v>74</v>
      </c>
      <c r="BM30" s="1">
        <v>10.33</v>
      </c>
      <c r="BN30" s="1">
        <v>6.33</v>
      </c>
      <c r="BO30" s="1">
        <v>61</v>
      </c>
      <c r="BP30" s="1">
        <v>7.33</v>
      </c>
      <c r="BQ30" s="1">
        <v>5</v>
      </c>
      <c r="BR30" s="1">
        <v>68</v>
      </c>
      <c r="BS30" s="1">
        <v>0.33</v>
      </c>
      <c r="BT30" s="1">
        <v>0.33</v>
      </c>
      <c r="BU30" s="1">
        <v>3</v>
      </c>
      <c r="BV30" s="1">
        <v>0</v>
      </c>
      <c r="BW30" s="1">
        <v>0</v>
      </c>
      <c r="BX30" s="1">
        <v>0.67</v>
      </c>
      <c r="BY30" s="1">
        <v>22.67</v>
      </c>
      <c r="BZ30" s="1">
        <v>7.67</v>
      </c>
      <c r="CA30" s="1">
        <v>1.33</v>
      </c>
      <c r="CB30" s="1">
        <v>1.67</v>
      </c>
      <c r="CC30" s="1">
        <v>0.67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4.575518299999997</v>
      </c>
      <c r="CL30" s="1">
        <v>1</v>
      </c>
    </row>
    <row r="31" spans="1:90" x14ac:dyDescent="0.25">
      <c r="A31" s="1" t="s">
        <v>104</v>
      </c>
      <c r="B31" s="1">
        <v>6</v>
      </c>
      <c r="C31" s="1">
        <v>3</v>
      </c>
      <c r="D31" s="1">
        <v>90</v>
      </c>
      <c r="E31" s="1">
        <v>0.14000000000000001</v>
      </c>
      <c r="F31" s="1">
        <v>0</v>
      </c>
      <c r="G31" s="1">
        <v>0.2</v>
      </c>
      <c r="H31" s="1">
        <v>0</v>
      </c>
      <c r="I31" s="1">
        <v>1.67</v>
      </c>
      <c r="J31" s="1">
        <v>0.33</v>
      </c>
      <c r="K31" s="1">
        <v>1.67</v>
      </c>
      <c r="L31" s="1">
        <v>0</v>
      </c>
      <c r="M31" s="1">
        <v>0</v>
      </c>
      <c r="N31" s="1">
        <v>1</v>
      </c>
      <c r="O31" s="1">
        <v>0.09</v>
      </c>
      <c r="P31" s="1">
        <v>0.09</v>
      </c>
      <c r="Q31" s="1">
        <v>0</v>
      </c>
      <c r="R31" s="1">
        <v>0</v>
      </c>
      <c r="S31" s="1">
        <v>0</v>
      </c>
      <c r="T31" s="1">
        <v>0</v>
      </c>
      <c r="U31" s="1">
        <v>9.33</v>
      </c>
      <c r="V31" s="1">
        <v>4.67</v>
      </c>
      <c r="W31" s="1">
        <v>50</v>
      </c>
      <c r="X31" s="1">
        <v>0.67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0.08</v>
      </c>
      <c r="AF31" s="1">
        <v>0</v>
      </c>
      <c r="AG31" s="1">
        <v>0</v>
      </c>
      <c r="AH31" s="1">
        <v>0</v>
      </c>
      <c r="AI31" s="1">
        <v>0</v>
      </c>
      <c r="AJ31" s="1">
        <v>0.33</v>
      </c>
      <c r="AK31" s="1">
        <v>21</v>
      </c>
      <c r="AL31" s="1">
        <v>13.93</v>
      </c>
      <c r="AM31" s="1">
        <v>2.93</v>
      </c>
      <c r="AN31" s="1">
        <v>0.6</v>
      </c>
      <c r="AO31" s="1">
        <v>3.3</v>
      </c>
      <c r="AP31" s="1">
        <v>2.33</v>
      </c>
      <c r="AQ31" s="1">
        <v>2.33</v>
      </c>
      <c r="AR31" s="1">
        <v>0</v>
      </c>
      <c r="AS31" s="1">
        <v>2</v>
      </c>
      <c r="AT31" s="1">
        <v>0.67</v>
      </c>
      <c r="AU31" s="1">
        <v>1.33</v>
      </c>
      <c r="AV31" s="1">
        <v>0</v>
      </c>
      <c r="AW31" s="1">
        <v>0</v>
      </c>
      <c r="AX31" s="1">
        <v>1.67</v>
      </c>
      <c r="AY31" s="1">
        <v>0.67</v>
      </c>
      <c r="AZ31" s="1">
        <v>0</v>
      </c>
      <c r="BA31" s="1">
        <v>0</v>
      </c>
      <c r="BB31" s="1">
        <v>0.67</v>
      </c>
      <c r="BC31" s="1">
        <v>13</v>
      </c>
      <c r="BD31" s="1">
        <v>8.33</v>
      </c>
      <c r="BE31" s="1">
        <v>4</v>
      </c>
      <c r="BF31" s="1">
        <v>0.33</v>
      </c>
      <c r="BG31" s="1">
        <v>3.33</v>
      </c>
      <c r="BH31" s="1">
        <v>2</v>
      </c>
      <c r="BI31" s="1">
        <v>1.43</v>
      </c>
      <c r="BJ31" s="1">
        <v>20.67</v>
      </c>
      <c r="BK31" s="1">
        <v>13</v>
      </c>
      <c r="BL31" s="1">
        <v>63</v>
      </c>
      <c r="BM31" s="1">
        <v>16</v>
      </c>
      <c r="BN31" s="1">
        <v>9.33</v>
      </c>
      <c r="BO31" s="1">
        <v>58</v>
      </c>
      <c r="BP31" s="1">
        <v>9.33</v>
      </c>
      <c r="BQ31" s="1">
        <v>4.67</v>
      </c>
      <c r="BR31" s="1">
        <v>50</v>
      </c>
      <c r="BS31" s="1">
        <v>0</v>
      </c>
      <c r="BT31" s="1">
        <v>0</v>
      </c>
      <c r="BU31" s="1">
        <v>3</v>
      </c>
      <c r="BV31" s="1">
        <v>0</v>
      </c>
      <c r="BW31" s="1">
        <v>0</v>
      </c>
      <c r="BX31" s="1">
        <v>0</v>
      </c>
      <c r="BY31" s="1">
        <v>31</v>
      </c>
      <c r="BZ31" s="1">
        <v>4.33</v>
      </c>
      <c r="CA31" s="1">
        <v>2.67</v>
      </c>
      <c r="CB31" s="1">
        <v>0.67</v>
      </c>
      <c r="CC31" s="1">
        <v>0.33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3.4130207000000001</v>
      </c>
      <c r="CL31" s="1">
        <v>1</v>
      </c>
    </row>
    <row r="32" spans="1:90" x14ac:dyDescent="0.25">
      <c r="A32" s="1" t="s">
        <v>105</v>
      </c>
      <c r="B32" s="1">
        <v>12.5</v>
      </c>
      <c r="C32" s="1">
        <v>3</v>
      </c>
      <c r="D32" s="1">
        <v>71</v>
      </c>
      <c r="E32" s="1">
        <v>0.11</v>
      </c>
      <c r="F32" s="1">
        <v>0</v>
      </c>
      <c r="G32" s="1">
        <v>0.2</v>
      </c>
      <c r="H32" s="1">
        <v>0</v>
      </c>
      <c r="I32" s="1">
        <v>2.67</v>
      </c>
      <c r="J32" s="1">
        <v>0.33</v>
      </c>
      <c r="K32" s="1">
        <v>1.33</v>
      </c>
      <c r="L32" s="1">
        <v>1.33</v>
      </c>
      <c r="M32" s="1">
        <v>0</v>
      </c>
      <c r="N32" s="1">
        <v>0</v>
      </c>
      <c r="O32" s="1">
        <v>0.1</v>
      </c>
      <c r="P32" s="1">
        <v>0.1</v>
      </c>
      <c r="Q32" s="1">
        <v>0</v>
      </c>
      <c r="R32" s="1">
        <v>0</v>
      </c>
      <c r="S32" s="1">
        <v>0</v>
      </c>
      <c r="T32" s="1">
        <v>0</v>
      </c>
      <c r="U32" s="1">
        <v>10.67</v>
      </c>
      <c r="V32" s="1">
        <v>9.67</v>
      </c>
      <c r="W32" s="1">
        <v>91</v>
      </c>
      <c r="X32" s="1">
        <v>0.33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0.1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28.67</v>
      </c>
      <c r="AL32" s="1">
        <v>13.6</v>
      </c>
      <c r="AM32" s="1">
        <v>3.2</v>
      </c>
      <c r="AN32" s="1">
        <v>0.7</v>
      </c>
      <c r="AO32" s="1">
        <v>3.3</v>
      </c>
      <c r="AP32" s="1">
        <v>5.67</v>
      </c>
      <c r="AQ32" s="1">
        <v>5.67</v>
      </c>
      <c r="AR32" s="1">
        <v>0</v>
      </c>
      <c r="AS32" s="1">
        <v>1.67</v>
      </c>
      <c r="AT32" s="1">
        <v>2</v>
      </c>
      <c r="AU32" s="1">
        <v>0</v>
      </c>
      <c r="AV32" s="1">
        <v>0</v>
      </c>
      <c r="AX32" s="1">
        <v>1.33</v>
      </c>
      <c r="AY32" s="1">
        <v>0.33</v>
      </c>
      <c r="AZ32" s="1">
        <v>0</v>
      </c>
      <c r="BA32" s="1">
        <v>0</v>
      </c>
      <c r="BB32" s="1">
        <v>0.33</v>
      </c>
      <c r="BC32" s="1">
        <v>13.67</v>
      </c>
      <c r="BD32" s="1">
        <v>9</v>
      </c>
      <c r="BE32" s="1">
        <v>5.33</v>
      </c>
      <c r="BF32" s="1">
        <v>1.33</v>
      </c>
      <c r="BG32" s="1">
        <v>1.67</v>
      </c>
      <c r="BH32" s="1">
        <v>2.33</v>
      </c>
      <c r="BI32" s="1">
        <v>1.73</v>
      </c>
      <c r="BJ32" s="1">
        <v>22.33</v>
      </c>
      <c r="BK32" s="1">
        <v>18.670000000000002</v>
      </c>
      <c r="BL32" s="1">
        <v>84</v>
      </c>
      <c r="BM32" s="1">
        <v>16</v>
      </c>
      <c r="BN32" s="1">
        <v>13.67</v>
      </c>
      <c r="BO32" s="1">
        <v>85</v>
      </c>
      <c r="BP32" s="1">
        <v>10.67</v>
      </c>
      <c r="BQ32" s="1">
        <v>9.67</v>
      </c>
      <c r="BR32" s="1">
        <v>91</v>
      </c>
      <c r="BS32" s="1">
        <v>0</v>
      </c>
      <c r="BT32" s="1">
        <v>0</v>
      </c>
      <c r="BU32" s="1">
        <v>2</v>
      </c>
      <c r="BV32" s="1">
        <v>1</v>
      </c>
      <c r="BW32" s="1">
        <v>0</v>
      </c>
      <c r="BX32" s="1">
        <v>0.67</v>
      </c>
      <c r="BY32" s="1">
        <v>32</v>
      </c>
      <c r="BZ32" s="1">
        <v>4.33</v>
      </c>
      <c r="CA32" s="1">
        <v>1.67</v>
      </c>
      <c r="CB32" s="1">
        <v>0.67</v>
      </c>
      <c r="CC32" s="1">
        <v>0.33</v>
      </c>
      <c r="CD32" s="1">
        <v>0</v>
      </c>
      <c r="CE32" s="1">
        <v>0</v>
      </c>
      <c r="CF32" s="1">
        <v>0</v>
      </c>
      <c r="CG32" s="1">
        <v>0.33</v>
      </c>
      <c r="CH32" s="1">
        <v>0</v>
      </c>
      <c r="CI32" s="1">
        <v>0</v>
      </c>
      <c r="CJ32" s="1">
        <v>0</v>
      </c>
      <c r="CK32" s="1">
        <f t="shared" si="0"/>
        <v>5.2013505999999996</v>
      </c>
      <c r="CL32" s="1">
        <v>1</v>
      </c>
    </row>
    <row r="33" spans="1:90" x14ac:dyDescent="0.25">
      <c r="A33" s="1" t="s">
        <v>73</v>
      </c>
      <c r="B33" s="1">
        <v>6.5</v>
      </c>
      <c r="C33" s="1">
        <v>3</v>
      </c>
      <c r="D33" s="1">
        <v>90</v>
      </c>
      <c r="E33" s="1">
        <v>0.35</v>
      </c>
      <c r="F33" s="1">
        <v>1</v>
      </c>
      <c r="G33" s="1">
        <v>0.3</v>
      </c>
      <c r="H33" s="1">
        <v>1</v>
      </c>
      <c r="I33" s="1">
        <v>2</v>
      </c>
      <c r="J33" s="1">
        <v>0.33</v>
      </c>
      <c r="K33" s="1">
        <v>1</v>
      </c>
      <c r="L33" s="1">
        <v>1</v>
      </c>
      <c r="M33" s="1">
        <v>0.67</v>
      </c>
      <c r="N33" s="1">
        <v>0</v>
      </c>
      <c r="O33" s="1">
        <v>0.26</v>
      </c>
      <c r="P33" s="1">
        <v>0.26</v>
      </c>
      <c r="Q33" s="1">
        <v>0.33</v>
      </c>
      <c r="R33" s="1">
        <v>0</v>
      </c>
      <c r="S33" s="1">
        <v>0.33</v>
      </c>
      <c r="T33" s="1">
        <v>0</v>
      </c>
      <c r="U33" s="1">
        <v>11.67</v>
      </c>
      <c r="V33" s="1">
        <v>8.33</v>
      </c>
      <c r="W33" s="1">
        <v>71</v>
      </c>
      <c r="X33" s="1">
        <v>0.33</v>
      </c>
      <c r="Y33" s="1">
        <v>0</v>
      </c>
      <c r="Z33" s="1">
        <v>0</v>
      </c>
      <c r="AA33" s="1">
        <v>0</v>
      </c>
      <c r="AB33" s="1">
        <v>0</v>
      </c>
      <c r="AC33" s="1">
        <v>1.33</v>
      </c>
      <c r="AD33" s="1">
        <v>0</v>
      </c>
      <c r="AE33" s="1">
        <v>0.08</v>
      </c>
      <c r="AF33" s="1">
        <v>0</v>
      </c>
      <c r="AG33" s="1">
        <v>0</v>
      </c>
      <c r="AH33" s="1">
        <v>0.33</v>
      </c>
      <c r="AI33" s="1">
        <v>0</v>
      </c>
      <c r="AJ33" s="1">
        <v>0.67</v>
      </c>
      <c r="AK33" s="1">
        <v>15.33</v>
      </c>
      <c r="AL33" s="1">
        <v>18.03</v>
      </c>
      <c r="AM33" s="1">
        <v>13.4</v>
      </c>
      <c r="AN33" s="1">
        <v>1.3</v>
      </c>
      <c r="AO33" s="1">
        <v>3.7</v>
      </c>
      <c r="AP33" s="1">
        <v>4.33</v>
      </c>
      <c r="AQ33" s="1">
        <v>12.33</v>
      </c>
      <c r="AR33" s="1">
        <v>1</v>
      </c>
      <c r="AS33" s="1">
        <v>4</v>
      </c>
      <c r="AT33" s="1">
        <v>0.33</v>
      </c>
      <c r="AU33" s="1">
        <v>1.33</v>
      </c>
      <c r="AV33" s="1">
        <v>1</v>
      </c>
      <c r="AW33" s="1">
        <v>75</v>
      </c>
      <c r="AX33" s="1">
        <v>4.67</v>
      </c>
      <c r="AY33" s="1">
        <v>0</v>
      </c>
      <c r="AZ33" s="1">
        <v>0</v>
      </c>
      <c r="BA33" s="1">
        <v>0</v>
      </c>
      <c r="BB33" s="1">
        <v>0</v>
      </c>
      <c r="BC33" s="1">
        <v>10.33</v>
      </c>
      <c r="BD33" s="1">
        <v>4.33</v>
      </c>
      <c r="BE33" s="1">
        <v>2.67</v>
      </c>
      <c r="BF33" s="1">
        <v>0.67</v>
      </c>
      <c r="BG33" s="1">
        <v>1</v>
      </c>
      <c r="BH33" s="1">
        <v>1.33</v>
      </c>
      <c r="BI33" s="1">
        <v>1.06</v>
      </c>
      <c r="BJ33" s="1">
        <v>22.33</v>
      </c>
      <c r="BK33" s="1">
        <v>18</v>
      </c>
      <c r="BL33" s="1">
        <v>81</v>
      </c>
      <c r="BM33" s="1">
        <v>18</v>
      </c>
      <c r="BN33" s="1">
        <v>13.67</v>
      </c>
      <c r="BO33" s="1">
        <v>76</v>
      </c>
      <c r="BP33" s="1">
        <v>11.67</v>
      </c>
      <c r="BQ33" s="1">
        <v>8.33</v>
      </c>
      <c r="BR33" s="1">
        <v>71</v>
      </c>
      <c r="BS33" s="1">
        <v>0.33</v>
      </c>
      <c r="BT33" s="1">
        <v>0.33</v>
      </c>
      <c r="BU33" s="1">
        <v>3</v>
      </c>
      <c r="BV33" s="1">
        <v>0</v>
      </c>
      <c r="BW33" s="1">
        <v>0</v>
      </c>
      <c r="BX33" s="1">
        <v>0</v>
      </c>
      <c r="BY33" s="1">
        <v>33</v>
      </c>
      <c r="BZ33" s="1">
        <v>4.67</v>
      </c>
      <c r="CA33" s="1">
        <v>1.67</v>
      </c>
      <c r="CB33" s="1">
        <v>1</v>
      </c>
      <c r="CC33" s="1">
        <v>0.67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3.1969429000000016</v>
      </c>
      <c r="CL33" s="1">
        <v>1</v>
      </c>
    </row>
    <row r="34" spans="1:90" x14ac:dyDescent="0.25">
      <c r="A34" s="1" t="s">
        <v>86</v>
      </c>
      <c r="B34" s="1">
        <v>5.3</v>
      </c>
      <c r="C34" s="1">
        <v>1</v>
      </c>
      <c r="D34" s="1">
        <v>23</v>
      </c>
      <c r="E34" s="1">
        <v>0.05</v>
      </c>
      <c r="F34" s="1">
        <v>0</v>
      </c>
      <c r="G34" s="1">
        <v>0.1</v>
      </c>
      <c r="H34" s="1">
        <v>0</v>
      </c>
      <c r="I34" s="1">
        <v>2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1">
        <v>0.05</v>
      </c>
      <c r="P34" s="1">
        <v>0.05</v>
      </c>
      <c r="Q34" s="1">
        <v>0</v>
      </c>
      <c r="R34" s="1">
        <v>0</v>
      </c>
      <c r="S34" s="1">
        <v>0</v>
      </c>
      <c r="T34" s="1">
        <v>0</v>
      </c>
      <c r="U34" s="1">
        <v>4</v>
      </c>
      <c r="V34" s="1">
        <v>2</v>
      </c>
      <c r="W34" s="1">
        <v>50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0.06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26</v>
      </c>
      <c r="AL34" s="1">
        <v>0.3</v>
      </c>
      <c r="AM34" s="1">
        <v>0.6</v>
      </c>
      <c r="AN34" s="1">
        <v>0.4</v>
      </c>
      <c r="AO34" s="1">
        <v>1.6</v>
      </c>
      <c r="AP34" s="1">
        <v>3</v>
      </c>
      <c r="AQ34" s="1">
        <v>3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5</v>
      </c>
      <c r="BD34" s="1">
        <v>1</v>
      </c>
      <c r="BE34" s="1">
        <v>1</v>
      </c>
      <c r="BF34" s="1">
        <v>0</v>
      </c>
      <c r="BG34" s="1">
        <v>0</v>
      </c>
      <c r="BH34" s="1">
        <v>0</v>
      </c>
      <c r="BI34" s="1">
        <v>0.26</v>
      </c>
      <c r="BJ34" s="1">
        <v>6</v>
      </c>
      <c r="BK34" s="1">
        <v>3</v>
      </c>
      <c r="BL34" s="1">
        <v>50</v>
      </c>
      <c r="BM34" s="1">
        <v>6</v>
      </c>
      <c r="BN34" s="1">
        <v>3</v>
      </c>
      <c r="BO34" s="1">
        <v>50</v>
      </c>
      <c r="BP34" s="1">
        <v>4</v>
      </c>
      <c r="BQ34" s="1">
        <v>2</v>
      </c>
      <c r="BR34" s="1">
        <v>50</v>
      </c>
      <c r="BS34" s="1">
        <v>0</v>
      </c>
      <c r="BT34" s="1">
        <v>0</v>
      </c>
      <c r="BU34" s="1">
        <v>0</v>
      </c>
      <c r="BV34" s="1">
        <v>1</v>
      </c>
      <c r="BW34" s="1">
        <v>0</v>
      </c>
      <c r="BX34" s="1">
        <v>0</v>
      </c>
      <c r="BY34" s="1">
        <v>8</v>
      </c>
      <c r="BZ34" s="1">
        <v>1</v>
      </c>
      <c r="CA34" s="1">
        <v>3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6.5893030999999995</v>
      </c>
      <c r="CL34" s="1">
        <v>1</v>
      </c>
    </row>
    <row r="35" spans="1:90" x14ac:dyDescent="0.25">
      <c r="A35" s="1" t="s">
        <v>93</v>
      </c>
      <c r="B35" s="1">
        <v>8.4</v>
      </c>
      <c r="C35" s="1">
        <v>2</v>
      </c>
      <c r="D35" s="1">
        <v>33</v>
      </c>
      <c r="E35" s="1">
        <v>0.15</v>
      </c>
      <c r="F35" s="1">
        <v>0</v>
      </c>
      <c r="G35" s="1">
        <v>0.3</v>
      </c>
      <c r="H35" s="1">
        <v>0</v>
      </c>
      <c r="I35" s="1">
        <v>1</v>
      </c>
      <c r="J35" s="1">
        <v>0.5</v>
      </c>
      <c r="K35" s="1">
        <v>1</v>
      </c>
      <c r="L35" s="1">
        <v>0</v>
      </c>
      <c r="M35" s="1">
        <v>0.5</v>
      </c>
      <c r="N35" s="1">
        <v>1</v>
      </c>
      <c r="O35" s="1">
        <v>0.24</v>
      </c>
      <c r="P35" s="1">
        <v>0.24</v>
      </c>
      <c r="Q35" s="1">
        <v>0</v>
      </c>
      <c r="R35" s="1">
        <v>0</v>
      </c>
      <c r="S35" s="1">
        <v>0</v>
      </c>
      <c r="T35" s="1">
        <v>0</v>
      </c>
      <c r="U35" s="1">
        <v>6</v>
      </c>
      <c r="V35" s="1">
        <v>4.5</v>
      </c>
      <c r="W35" s="1">
        <v>75</v>
      </c>
      <c r="X35" s="1">
        <v>0.5</v>
      </c>
      <c r="Y35" s="1">
        <v>0</v>
      </c>
      <c r="Z35" s="1">
        <v>0</v>
      </c>
      <c r="AA35" s="1">
        <v>0</v>
      </c>
      <c r="AB35" s="1">
        <v>0</v>
      </c>
      <c r="AC35" s="1">
        <v>0.5</v>
      </c>
      <c r="AD35" s="1">
        <v>0</v>
      </c>
      <c r="AE35" s="1">
        <v>0.06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18.5</v>
      </c>
      <c r="AL35" s="1">
        <v>6.55</v>
      </c>
      <c r="AM35" s="1">
        <v>2.2000000000000002</v>
      </c>
      <c r="AN35" s="1">
        <v>1.1000000000000001</v>
      </c>
      <c r="AO35" s="1">
        <v>2.8</v>
      </c>
      <c r="AP35" s="1">
        <v>1.5</v>
      </c>
      <c r="AQ35" s="1">
        <v>1.5</v>
      </c>
      <c r="AR35" s="1">
        <v>0</v>
      </c>
      <c r="AS35" s="1">
        <v>1</v>
      </c>
      <c r="AT35" s="1">
        <v>0.5</v>
      </c>
      <c r="AU35" s="1">
        <v>0</v>
      </c>
      <c r="AV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9.5</v>
      </c>
      <c r="BD35" s="1">
        <v>7</v>
      </c>
      <c r="BE35" s="1">
        <v>2.5</v>
      </c>
      <c r="BF35" s="1">
        <v>1</v>
      </c>
      <c r="BG35" s="1">
        <v>2.5</v>
      </c>
      <c r="BH35" s="1">
        <v>2</v>
      </c>
      <c r="BI35" s="1">
        <v>1.1200000000000001</v>
      </c>
      <c r="BJ35" s="1">
        <v>12</v>
      </c>
      <c r="BK35" s="1">
        <v>9.5</v>
      </c>
      <c r="BL35" s="1">
        <v>79</v>
      </c>
      <c r="BM35" s="1">
        <v>10</v>
      </c>
      <c r="BN35" s="1">
        <v>7.5</v>
      </c>
      <c r="BO35" s="1">
        <v>75</v>
      </c>
      <c r="BP35" s="1">
        <v>6</v>
      </c>
      <c r="BQ35" s="1">
        <v>4.5</v>
      </c>
      <c r="BR35" s="1">
        <v>75</v>
      </c>
      <c r="BS35" s="1">
        <v>0</v>
      </c>
      <c r="BT35" s="1">
        <v>0</v>
      </c>
      <c r="BU35" s="1">
        <v>1</v>
      </c>
      <c r="BV35" s="1">
        <v>1</v>
      </c>
      <c r="BW35" s="1">
        <v>1</v>
      </c>
      <c r="BX35" s="1">
        <v>0</v>
      </c>
      <c r="BY35" s="1">
        <v>17.5</v>
      </c>
      <c r="BZ35" s="1">
        <v>1.5</v>
      </c>
      <c r="CA35" s="1">
        <v>0.5</v>
      </c>
      <c r="CB35" s="1">
        <v>0.5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3.886955700000001</v>
      </c>
      <c r="CL35" s="1">
        <v>1</v>
      </c>
    </row>
    <row r="36" spans="1:90" x14ac:dyDescent="0.25">
      <c r="A36" s="1" t="s">
        <v>102</v>
      </c>
      <c r="B36" s="1">
        <v>6.8</v>
      </c>
      <c r="C36" s="1">
        <v>1</v>
      </c>
      <c r="D36" s="1">
        <v>64</v>
      </c>
      <c r="E36" s="1">
        <v>0.41</v>
      </c>
      <c r="F36" s="1">
        <v>0</v>
      </c>
      <c r="G36" s="1">
        <v>0.5</v>
      </c>
      <c r="H36" s="1">
        <v>0</v>
      </c>
      <c r="I36" s="1">
        <v>2</v>
      </c>
      <c r="J36" s="1">
        <v>2</v>
      </c>
      <c r="K36" s="1">
        <v>2</v>
      </c>
      <c r="L36" s="1">
        <v>0</v>
      </c>
      <c r="M36" s="1">
        <v>0</v>
      </c>
      <c r="N36" s="1">
        <v>0</v>
      </c>
      <c r="O36" s="1">
        <v>0.33</v>
      </c>
      <c r="P36" s="1">
        <v>0.33</v>
      </c>
      <c r="Q36" s="1">
        <v>0</v>
      </c>
      <c r="R36" s="1">
        <v>0</v>
      </c>
      <c r="S36" s="1">
        <v>0</v>
      </c>
      <c r="T36" s="1">
        <v>0</v>
      </c>
      <c r="U36" s="1">
        <v>6</v>
      </c>
      <c r="V36" s="1">
        <v>4</v>
      </c>
      <c r="W36" s="1">
        <v>67</v>
      </c>
      <c r="X36" s="1">
        <v>0</v>
      </c>
      <c r="Y36" s="1">
        <v>0</v>
      </c>
      <c r="AA36" s="1">
        <v>0</v>
      </c>
      <c r="AB36" s="1">
        <v>0</v>
      </c>
      <c r="AC36" s="1">
        <v>2</v>
      </c>
      <c r="AD36" s="1">
        <v>0</v>
      </c>
      <c r="AE36" s="1">
        <v>0.15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38</v>
      </c>
      <c r="AL36" s="1">
        <v>22.5</v>
      </c>
      <c r="AM36" s="1">
        <v>11.4</v>
      </c>
      <c r="AN36" s="1">
        <v>1.8</v>
      </c>
      <c r="AO36" s="1">
        <v>4.5999999999999996</v>
      </c>
      <c r="AP36" s="1">
        <v>2</v>
      </c>
      <c r="AQ36" s="1">
        <v>2</v>
      </c>
      <c r="AR36" s="1">
        <v>0</v>
      </c>
      <c r="AS36" s="1">
        <v>2</v>
      </c>
      <c r="AT36" s="1">
        <v>1</v>
      </c>
      <c r="AU36" s="1">
        <v>0</v>
      </c>
      <c r="AV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1</v>
      </c>
      <c r="BC36" s="1">
        <v>5</v>
      </c>
      <c r="BD36" s="1">
        <v>5</v>
      </c>
      <c r="BE36" s="1">
        <v>3</v>
      </c>
      <c r="BF36" s="1">
        <v>0</v>
      </c>
      <c r="BG36" s="1">
        <v>0</v>
      </c>
      <c r="BH36" s="1">
        <v>2</v>
      </c>
      <c r="BI36" s="1">
        <v>1.21</v>
      </c>
      <c r="BJ36" s="1">
        <v>13</v>
      </c>
      <c r="BK36" s="1">
        <v>11</v>
      </c>
      <c r="BL36" s="1">
        <v>85</v>
      </c>
      <c r="BM36" s="1">
        <v>10</v>
      </c>
      <c r="BN36" s="1">
        <v>8</v>
      </c>
      <c r="BO36" s="1">
        <v>80</v>
      </c>
      <c r="BP36" s="1">
        <v>6</v>
      </c>
      <c r="BQ36" s="1">
        <v>4</v>
      </c>
      <c r="BR36" s="1">
        <v>67</v>
      </c>
      <c r="BS36" s="1">
        <v>0</v>
      </c>
      <c r="BT36" s="1">
        <v>0</v>
      </c>
      <c r="BU36" s="1">
        <v>1</v>
      </c>
      <c r="BV36" s="1">
        <v>0</v>
      </c>
      <c r="BW36" s="1">
        <v>1</v>
      </c>
      <c r="BX36" s="1">
        <v>0</v>
      </c>
      <c r="BY36" s="1">
        <v>20</v>
      </c>
      <c r="BZ36" s="1">
        <v>4</v>
      </c>
      <c r="CA36" s="1">
        <v>2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5.5981322000000002</v>
      </c>
      <c r="CL36" s="1">
        <v>1</v>
      </c>
    </row>
    <row r="37" spans="1:90" x14ac:dyDescent="0.25">
      <c r="A37" s="1" t="s">
        <v>103</v>
      </c>
      <c r="B37" s="1">
        <v>5.7</v>
      </c>
      <c r="C37" s="1">
        <v>2</v>
      </c>
      <c r="D37" s="1">
        <v>90</v>
      </c>
      <c r="E37" s="1">
        <v>0.21</v>
      </c>
      <c r="F37" s="1">
        <v>0</v>
      </c>
      <c r="G37" s="1">
        <v>0.3</v>
      </c>
      <c r="H37" s="1">
        <v>0</v>
      </c>
      <c r="I37" s="1">
        <v>2.5</v>
      </c>
      <c r="J37" s="1">
        <v>1</v>
      </c>
      <c r="K37" s="1">
        <v>0.5</v>
      </c>
      <c r="L37" s="1">
        <v>2</v>
      </c>
      <c r="M37" s="1">
        <v>0</v>
      </c>
      <c r="N37" s="1">
        <v>0</v>
      </c>
      <c r="O37" s="1">
        <v>0.16</v>
      </c>
      <c r="P37" s="1">
        <v>0.16</v>
      </c>
      <c r="Q37" s="1">
        <v>0</v>
      </c>
      <c r="R37" s="1">
        <v>0</v>
      </c>
      <c r="S37" s="1">
        <v>0</v>
      </c>
      <c r="T37" s="1">
        <v>0</v>
      </c>
      <c r="U37" s="1">
        <v>7.5</v>
      </c>
      <c r="V37" s="1">
        <v>4.5</v>
      </c>
      <c r="W37" s="1">
        <v>60</v>
      </c>
      <c r="X37" s="1">
        <v>0.5</v>
      </c>
      <c r="Y37" s="1">
        <v>0</v>
      </c>
      <c r="Z37" s="1">
        <v>0</v>
      </c>
      <c r="AA37" s="1">
        <v>0</v>
      </c>
      <c r="AB37" s="1">
        <v>0</v>
      </c>
      <c r="AC37" s="1">
        <v>1.5</v>
      </c>
      <c r="AD37" s="1">
        <v>0</v>
      </c>
      <c r="AE37" s="1">
        <v>0.1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19.5</v>
      </c>
      <c r="AL37" s="1">
        <v>16.899999999999999</v>
      </c>
      <c r="AM37" s="1">
        <v>5.8</v>
      </c>
      <c r="AN37" s="1">
        <v>0.9</v>
      </c>
      <c r="AO37" s="1">
        <v>4.0999999999999996</v>
      </c>
      <c r="AP37" s="1">
        <v>5.5</v>
      </c>
      <c r="AQ37" s="1">
        <v>5.5</v>
      </c>
      <c r="AR37" s="1">
        <v>0</v>
      </c>
      <c r="AS37" s="1">
        <v>2</v>
      </c>
      <c r="AT37" s="1">
        <v>2</v>
      </c>
      <c r="AU37" s="1">
        <v>0.5</v>
      </c>
      <c r="AV37" s="1">
        <v>0.5</v>
      </c>
      <c r="AW37" s="1">
        <v>100</v>
      </c>
      <c r="AX37" s="1">
        <v>1.5</v>
      </c>
      <c r="AY37" s="1">
        <v>0</v>
      </c>
      <c r="AZ37" s="1">
        <v>0</v>
      </c>
      <c r="BA37" s="1">
        <v>0</v>
      </c>
      <c r="BB37" s="1">
        <v>0</v>
      </c>
      <c r="BC37" s="1">
        <v>12.5</v>
      </c>
      <c r="BD37" s="1">
        <v>11</v>
      </c>
      <c r="BE37" s="1">
        <v>6</v>
      </c>
      <c r="BF37" s="1">
        <v>0</v>
      </c>
      <c r="BG37" s="1">
        <v>1.5</v>
      </c>
      <c r="BH37" s="1">
        <v>4</v>
      </c>
      <c r="BI37" s="1">
        <v>2.36</v>
      </c>
      <c r="BJ37" s="1">
        <v>15.5</v>
      </c>
      <c r="BK37" s="1">
        <v>10.5</v>
      </c>
      <c r="BL37" s="1">
        <v>68</v>
      </c>
      <c r="BM37" s="1">
        <v>10.5</v>
      </c>
      <c r="BN37" s="1">
        <v>6.5</v>
      </c>
      <c r="BO37" s="1">
        <v>62</v>
      </c>
      <c r="BP37" s="1">
        <v>7.5</v>
      </c>
      <c r="BQ37" s="1">
        <v>4.5</v>
      </c>
      <c r="BR37" s="1">
        <v>60</v>
      </c>
      <c r="BS37" s="1">
        <v>0</v>
      </c>
      <c r="BT37" s="1">
        <v>0</v>
      </c>
      <c r="BU37" s="1">
        <v>2</v>
      </c>
      <c r="BV37" s="1">
        <v>0</v>
      </c>
      <c r="BW37" s="1">
        <v>0</v>
      </c>
      <c r="BX37" s="1">
        <v>1</v>
      </c>
      <c r="BY37" s="1">
        <v>28</v>
      </c>
      <c r="BZ37" s="1">
        <v>3.5</v>
      </c>
      <c r="CA37" s="1">
        <v>1.5</v>
      </c>
      <c r="CB37" s="1">
        <v>3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f t="shared" si="0"/>
        <v>6.960650699999996</v>
      </c>
      <c r="CL37" s="1">
        <v>1</v>
      </c>
    </row>
    <row r="38" spans="1:90" x14ac:dyDescent="0.25">
      <c r="A38" s="1" t="s">
        <v>69</v>
      </c>
      <c r="B38" s="1">
        <v>5.2</v>
      </c>
      <c r="C38" s="1">
        <v>2</v>
      </c>
      <c r="D38" s="1">
        <v>32</v>
      </c>
      <c r="E38" s="1">
        <v>0.13</v>
      </c>
      <c r="F38" s="1">
        <v>0</v>
      </c>
      <c r="G38" s="1">
        <v>0.2</v>
      </c>
      <c r="H38" s="1">
        <v>0</v>
      </c>
      <c r="I38" s="1">
        <v>1.5</v>
      </c>
      <c r="J38" s="1">
        <v>0.5</v>
      </c>
      <c r="K38" s="1">
        <v>1.5</v>
      </c>
      <c r="L38" s="1">
        <v>0</v>
      </c>
      <c r="M38" s="1">
        <v>0</v>
      </c>
      <c r="N38" s="1">
        <v>1.5</v>
      </c>
      <c r="O38" s="1">
        <v>0.1</v>
      </c>
      <c r="P38" s="1">
        <v>0.1</v>
      </c>
      <c r="Q38" s="1">
        <v>0</v>
      </c>
      <c r="R38" s="1">
        <v>0</v>
      </c>
      <c r="S38" s="1">
        <v>0</v>
      </c>
      <c r="T38" s="1">
        <v>0</v>
      </c>
      <c r="U38" s="1">
        <v>2</v>
      </c>
      <c r="V38" s="1">
        <v>1.5</v>
      </c>
      <c r="W38" s="1">
        <v>75</v>
      </c>
      <c r="X38" s="1">
        <v>0.5</v>
      </c>
      <c r="Y38" s="1">
        <v>0.5</v>
      </c>
      <c r="Z38" s="1">
        <v>100</v>
      </c>
      <c r="AA38" s="1">
        <v>0</v>
      </c>
      <c r="AB38" s="1">
        <v>0</v>
      </c>
      <c r="AC38" s="1">
        <v>0</v>
      </c>
      <c r="AD38" s="1">
        <v>0</v>
      </c>
      <c r="AE38" s="1">
        <v>0.04</v>
      </c>
      <c r="AF38" s="1">
        <v>0</v>
      </c>
      <c r="AG38" s="1">
        <v>0</v>
      </c>
      <c r="AH38" s="1">
        <v>0.5</v>
      </c>
      <c r="AI38" s="1">
        <v>0</v>
      </c>
      <c r="AJ38" s="1">
        <v>0</v>
      </c>
      <c r="AK38" s="1">
        <v>20.5</v>
      </c>
      <c r="AL38" s="1">
        <v>2.4500000000000002</v>
      </c>
      <c r="AM38" s="1">
        <v>1</v>
      </c>
      <c r="AN38" s="1">
        <v>0.6</v>
      </c>
      <c r="AO38" s="1">
        <v>1.7</v>
      </c>
      <c r="AP38" s="1">
        <v>1</v>
      </c>
      <c r="AQ38" s="1">
        <v>1</v>
      </c>
      <c r="AR38" s="1">
        <v>0</v>
      </c>
      <c r="AS38" s="1">
        <v>0.5</v>
      </c>
      <c r="AT38" s="1">
        <v>0</v>
      </c>
      <c r="AU38" s="1">
        <v>0.5</v>
      </c>
      <c r="AV38" s="1">
        <v>0.5</v>
      </c>
      <c r="AW38" s="1">
        <v>100</v>
      </c>
      <c r="AX38" s="1">
        <v>0.5</v>
      </c>
      <c r="AY38" s="1">
        <v>0</v>
      </c>
      <c r="AZ38" s="1">
        <v>0</v>
      </c>
      <c r="BA38" s="1">
        <v>0</v>
      </c>
      <c r="BB38" s="1">
        <v>0</v>
      </c>
      <c r="BC38" s="1">
        <v>12.5</v>
      </c>
      <c r="BD38" s="1">
        <v>9</v>
      </c>
      <c r="BE38" s="1">
        <v>4</v>
      </c>
      <c r="BF38" s="1">
        <v>0.5</v>
      </c>
      <c r="BG38" s="1">
        <v>0.5</v>
      </c>
      <c r="BH38" s="1">
        <v>1.5</v>
      </c>
      <c r="BI38" s="1">
        <v>1.38</v>
      </c>
      <c r="BJ38" s="1">
        <v>3</v>
      </c>
      <c r="BK38" s="1">
        <v>2.5</v>
      </c>
      <c r="BL38" s="1">
        <v>83</v>
      </c>
      <c r="BM38" s="1">
        <v>3</v>
      </c>
      <c r="BN38" s="1">
        <v>2.5</v>
      </c>
      <c r="BO38" s="1">
        <v>83</v>
      </c>
      <c r="BP38" s="1">
        <v>2</v>
      </c>
      <c r="BQ38" s="1">
        <v>1.5</v>
      </c>
      <c r="BR38" s="1">
        <v>75</v>
      </c>
      <c r="BS38" s="1">
        <v>0</v>
      </c>
      <c r="BT38" s="1">
        <v>0</v>
      </c>
      <c r="BU38" s="1">
        <v>0</v>
      </c>
      <c r="BV38" s="1">
        <v>2</v>
      </c>
      <c r="BW38" s="1">
        <v>0</v>
      </c>
      <c r="BX38" s="1">
        <v>0</v>
      </c>
      <c r="BY38" s="1">
        <v>8.5</v>
      </c>
      <c r="BZ38" s="1">
        <v>2</v>
      </c>
      <c r="CA38" s="1">
        <v>0.5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f t="shared" si="0"/>
        <v>4.7049241000000013</v>
      </c>
      <c r="CL38" s="1">
        <v>0</v>
      </c>
    </row>
    <row r="39" spans="1:90" x14ac:dyDescent="0.25">
      <c r="A39" s="1" t="s">
        <v>80</v>
      </c>
      <c r="B39" s="1">
        <v>5.8</v>
      </c>
      <c r="C39" s="1">
        <v>3</v>
      </c>
      <c r="D39" s="1">
        <v>90</v>
      </c>
      <c r="E39" s="1">
        <v>0.15</v>
      </c>
      <c r="F39" s="1">
        <v>0</v>
      </c>
      <c r="G39" s="1">
        <v>0.2</v>
      </c>
      <c r="H39" s="1">
        <v>0</v>
      </c>
      <c r="I39" s="1">
        <v>1.33</v>
      </c>
      <c r="J39" s="1">
        <v>0.33</v>
      </c>
      <c r="K39" s="1">
        <v>1</v>
      </c>
      <c r="L39" s="1">
        <v>0.33</v>
      </c>
      <c r="M39" s="1">
        <v>0</v>
      </c>
      <c r="N39" s="1">
        <v>0.67</v>
      </c>
      <c r="O39" s="1">
        <v>0.08</v>
      </c>
      <c r="P39" s="1">
        <v>0.08</v>
      </c>
      <c r="Q39" s="1">
        <v>0</v>
      </c>
      <c r="R39" s="1">
        <v>0</v>
      </c>
      <c r="S39" s="1">
        <v>0</v>
      </c>
      <c r="T39" s="1">
        <v>0</v>
      </c>
      <c r="U39" s="1">
        <v>17</v>
      </c>
      <c r="V39" s="1">
        <v>11.67</v>
      </c>
      <c r="W39" s="1">
        <v>69</v>
      </c>
      <c r="X39" s="1">
        <v>1.67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0.08</v>
      </c>
      <c r="AF39" s="1">
        <v>0</v>
      </c>
      <c r="AG39" s="1">
        <v>0</v>
      </c>
      <c r="AH39" s="1">
        <v>0.33</v>
      </c>
      <c r="AI39" s="1">
        <v>0</v>
      </c>
      <c r="AJ39" s="1">
        <v>0</v>
      </c>
      <c r="AK39" s="1">
        <v>21</v>
      </c>
      <c r="AL39" s="1">
        <v>15.3</v>
      </c>
      <c r="AM39" s="1">
        <v>8.33</v>
      </c>
      <c r="AN39" s="1">
        <v>0.6</v>
      </c>
      <c r="AO39" s="1">
        <v>2.7</v>
      </c>
      <c r="AP39" s="1">
        <v>3.67</v>
      </c>
      <c r="AQ39" s="1">
        <v>3.67</v>
      </c>
      <c r="AR39" s="1">
        <v>0</v>
      </c>
      <c r="AS39" s="1">
        <v>1.67</v>
      </c>
      <c r="AT39" s="1">
        <v>2</v>
      </c>
      <c r="AU39" s="1">
        <v>1.33</v>
      </c>
      <c r="AV39" s="1">
        <v>1</v>
      </c>
      <c r="AW39" s="1">
        <v>75</v>
      </c>
      <c r="AX39" s="1">
        <v>7.33</v>
      </c>
      <c r="AY39" s="1">
        <v>0.67</v>
      </c>
      <c r="AZ39" s="1">
        <v>0.33</v>
      </c>
      <c r="BA39" s="1">
        <v>1</v>
      </c>
      <c r="BB39" s="1">
        <v>2</v>
      </c>
      <c r="BC39" s="1">
        <v>12</v>
      </c>
      <c r="BD39" s="1">
        <v>6.67</v>
      </c>
      <c r="BE39" s="1">
        <v>3.67</v>
      </c>
      <c r="BF39" s="1">
        <v>0.33</v>
      </c>
      <c r="BG39" s="1">
        <v>1</v>
      </c>
      <c r="BH39" s="1">
        <v>1.67</v>
      </c>
      <c r="BI39" s="1">
        <v>1.26</v>
      </c>
      <c r="BJ39" s="1">
        <v>34</v>
      </c>
      <c r="BK39" s="1">
        <v>24.67</v>
      </c>
      <c r="BL39" s="1">
        <v>73</v>
      </c>
      <c r="BM39" s="1">
        <v>26.33</v>
      </c>
      <c r="BN39" s="1">
        <v>18</v>
      </c>
      <c r="BO39" s="1">
        <v>68</v>
      </c>
      <c r="BP39" s="1">
        <v>17</v>
      </c>
      <c r="BQ39" s="1">
        <v>11.67</v>
      </c>
      <c r="BR39" s="1">
        <v>69</v>
      </c>
      <c r="BS39" s="1">
        <v>0</v>
      </c>
      <c r="BT39" s="1">
        <v>0</v>
      </c>
      <c r="BU39" s="1">
        <v>3</v>
      </c>
      <c r="BV39" s="1">
        <v>0</v>
      </c>
      <c r="BW39" s="1">
        <v>0</v>
      </c>
      <c r="BX39" s="1">
        <v>0.33</v>
      </c>
      <c r="BY39" s="1">
        <v>58.67</v>
      </c>
      <c r="BZ39" s="1">
        <v>3.67</v>
      </c>
      <c r="CA39" s="1">
        <v>4.67</v>
      </c>
      <c r="CB39" s="1">
        <v>2</v>
      </c>
      <c r="CC39" s="1">
        <v>0.67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f t="shared" si="0"/>
        <v>2.4821058000000007</v>
      </c>
      <c r="CL39" s="1">
        <v>0</v>
      </c>
    </row>
  </sheetData>
  <sortState xmlns:xlrd2="http://schemas.microsoft.com/office/spreadsheetml/2017/richdata2" ref="A2:CL39">
    <sortCondition descending="1" ref="CL2:CL3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B6BB-1ECE-41DF-99CC-2A55F151C88A}">
  <dimension ref="A1:CL36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105</v>
      </c>
      <c r="B2" s="1">
        <v>12.5</v>
      </c>
      <c r="C2" s="1">
        <v>3</v>
      </c>
      <c r="D2" s="1">
        <v>71</v>
      </c>
      <c r="E2" s="1">
        <v>0.21</v>
      </c>
      <c r="F2" s="1">
        <v>0</v>
      </c>
      <c r="G2" s="1">
        <v>0.3</v>
      </c>
      <c r="H2" s="1">
        <v>0</v>
      </c>
      <c r="I2" s="1">
        <v>2.67</v>
      </c>
      <c r="J2" s="1">
        <v>0.67</v>
      </c>
      <c r="K2" s="1">
        <v>2.33</v>
      </c>
      <c r="L2" s="1">
        <v>0.33</v>
      </c>
      <c r="M2" s="1">
        <v>0.33</v>
      </c>
      <c r="N2" s="1">
        <v>0</v>
      </c>
      <c r="O2" s="1">
        <v>0.24</v>
      </c>
      <c r="P2" s="1">
        <v>0.24</v>
      </c>
      <c r="Q2" s="1">
        <v>0</v>
      </c>
      <c r="R2" s="1">
        <v>0</v>
      </c>
      <c r="S2" s="1">
        <v>0</v>
      </c>
      <c r="T2" s="1">
        <v>0</v>
      </c>
      <c r="U2" s="1">
        <v>11</v>
      </c>
      <c r="V2" s="1">
        <v>10.33</v>
      </c>
      <c r="W2" s="1">
        <v>94</v>
      </c>
      <c r="X2" s="1">
        <v>1</v>
      </c>
      <c r="Y2" s="1">
        <v>0.33</v>
      </c>
      <c r="Z2" s="1">
        <v>33</v>
      </c>
      <c r="AA2" s="1">
        <v>0</v>
      </c>
      <c r="AB2" s="1">
        <v>0</v>
      </c>
      <c r="AC2" s="1">
        <v>0.67</v>
      </c>
      <c r="AD2" s="1">
        <v>0</v>
      </c>
      <c r="AE2" s="1">
        <v>0.09</v>
      </c>
      <c r="AF2" s="1">
        <v>0</v>
      </c>
      <c r="AG2" s="1">
        <v>0</v>
      </c>
      <c r="AH2" s="1">
        <v>0.33</v>
      </c>
      <c r="AI2" s="1">
        <v>0</v>
      </c>
      <c r="AJ2" s="1">
        <v>0</v>
      </c>
      <c r="AK2" s="1">
        <v>30</v>
      </c>
      <c r="AL2" s="1">
        <v>13.27</v>
      </c>
      <c r="AM2" s="1">
        <v>2.5299999999999998</v>
      </c>
      <c r="AN2" s="1">
        <v>1.2</v>
      </c>
      <c r="AO2" s="1">
        <v>3.7</v>
      </c>
      <c r="AP2" s="1">
        <v>2</v>
      </c>
      <c r="AQ2" s="1">
        <v>2</v>
      </c>
      <c r="AR2" s="1">
        <v>0</v>
      </c>
      <c r="AS2" s="1">
        <v>1.33</v>
      </c>
      <c r="AT2" s="1">
        <v>3.33</v>
      </c>
      <c r="AU2" s="1">
        <v>0</v>
      </c>
      <c r="AV2" s="1">
        <v>0</v>
      </c>
      <c r="AX2" s="1">
        <v>2.33</v>
      </c>
      <c r="AY2" s="1">
        <v>0.33</v>
      </c>
      <c r="AZ2" s="1">
        <v>0</v>
      </c>
      <c r="BA2" s="1">
        <v>0</v>
      </c>
      <c r="BB2" s="1">
        <v>0.33</v>
      </c>
      <c r="BC2" s="1">
        <v>17.670000000000002</v>
      </c>
      <c r="BD2" s="1">
        <v>11.67</v>
      </c>
      <c r="BE2" s="1">
        <v>7</v>
      </c>
      <c r="BF2" s="1">
        <v>2</v>
      </c>
      <c r="BG2" s="1">
        <v>1.33</v>
      </c>
      <c r="BH2" s="1">
        <v>3.33</v>
      </c>
      <c r="BI2" s="1">
        <v>2.3199999999999998</v>
      </c>
      <c r="BJ2" s="1">
        <v>24</v>
      </c>
      <c r="BK2" s="1">
        <v>21.33</v>
      </c>
      <c r="BL2" s="1">
        <v>89</v>
      </c>
      <c r="BM2" s="1">
        <v>16.670000000000002</v>
      </c>
      <c r="BN2" s="1">
        <v>14.67</v>
      </c>
      <c r="BO2" s="1">
        <v>88</v>
      </c>
      <c r="BP2" s="1">
        <v>11</v>
      </c>
      <c r="BQ2" s="1">
        <v>10.33</v>
      </c>
      <c r="BR2" s="1">
        <v>94</v>
      </c>
      <c r="BS2" s="1">
        <v>0</v>
      </c>
      <c r="BT2" s="1">
        <v>0</v>
      </c>
      <c r="BU2" s="1">
        <v>2</v>
      </c>
      <c r="BV2" s="1">
        <v>1</v>
      </c>
      <c r="BW2" s="1">
        <v>0</v>
      </c>
      <c r="BX2" s="1">
        <v>0.33</v>
      </c>
      <c r="BY2" s="1">
        <v>33</v>
      </c>
      <c r="BZ2" s="1">
        <v>4.67</v>
      </c>
      <c r="CA2" s="1">
        <v>1.33</v>
      </c>
      <c r="CB2" s="1">
        <v>1.33</v>
      </c>
      <c r="CC2" s="1">
        <v>0.33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6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3.8586202999999974</v>
      </c>
      <c r="CL2" s="1">
        <v>12</v>
      </c>
    </row>
    <row r="3" spans="1:90" x14ac:dyDescent="0.25">
      <c r="A3" s="1" t="s">
        <v>81</v>
      </c>
      <c r="B3" s="1">
        <v>7.4</v>
      </c>
      <c r="C3" s="1">
        <v>3</v>
      </c>
      <c r="D3" s="1">
        <v>60.67</v>
      </c>
      <c r="E3" s="1">
        <v>0.19</v>
      </c>
      <c r="F3" s="1">
        <v>0.5</v>
      </c>
      <c r="G3" s="1">
        <v>0.3</v>
      </c>
      <c r="H3" s="1">
        <v>3</v>
      </c>
      <c r="I3" s="1">
        <v>1</v>
      </c>
      <c r="J3" s="1">
        <v>0.33</v>
      </c>
      <c r="K3" s="1">
        <v>0.33</v>
      </c>
      <c r="L3" s="1">
        <v>0.67</v>
      </c>
      <c r="M3" s="1">
        <v>0</v>
      </c>
      <c r="N3" s="1">
        <v>0</v>
      </c>
      <c r="O3" s="1">
        <v>7.0000000000000007E-2</v>
      </c>
      <c r="P3" s="1">
        <v>7.0000000000000007E-2</v>
      </c>
      <c r="Q3" s="1">
        <v>0</v>
      </c>
      <c r="R3" s="1">
        <v>0</v>
      </c>
      <c r="S3" s="1">
        <v>0</v>
      </c>
      <c r="T3" s="1">
        <v>0</v>
      </c>
      <c r="U3" s="1">
        <v>10</v>
      </c>
      <c r="V3" s="1">
        <v>5.67</v>
      </c>
      <c r="W3" s="1">
        <v>57</v>
      </c>
      <c r="X3" s="1">
        <v>0</v>
      </c>
      <c r="Y3" s="1">
        <v>0</v>
      </c>
      <c r="AA3" s="1">
        <v>0</v>
      </c>
      <c r="AB3" s="1">
        <v>0</v>
      </c>
      <c r="AC3" s="1">
        <v>1.33</v>
      </c>
      <c r="AD3" s="1">
        <v>0.33</v>
      </c>
      <c r="AE3" s="1">
        <v>0.19</v>
      </c>
      <c r="AF3" s="1">
        <v>1</v>
      </c>
      <c r="AG3" s="1">
        <v>0</v>
      </c>
      <c r="AH3" s="1">
        <v>0</v>
      </c>
      <c r="AI3" s="1">
        <v>0</v>
      </c>
      <c r="AJ3" s="1">
        <v>0</v>
      </c>
      <c r="AK3" s="1">
        <v>12.67</v>
      </c>
      <c r="AL3" s="1">
        <v>17.670000000000002</v>
      </c>
      <c r="AM3" s="1">
        <v>17.329999999999998</v>
      </c>
      <c r="AN3" s="1">
        <v>0.9</v>
      </c>
      <c r="AO3" s="1">
        <v>3.3</v>
      </c>
      <c r="AP3" s="1">
        <v>5.67</v>
      </c>
      <c r="AQ3" s="1">
        <v>14.67</v>
      </c>
      <c r="AR3" s="1">
        <v>0.67</v>
      </c>
      <c r="AS3" s="1">
        <v>5.33</v>
      </c>
      <c r="AT3" s="1">
        <v>0.67</v>
      </c>
      <c r="AU3" s="1">
        <v>0.67</v>
      </c>
      <c r="AV3" s="1">
        <v>0.67</v>
      </c>
      <c r="AW3" s="1">
        <v>100</v>
      </c>
      <c r="AX3" s="1">
        <v>2</v>
      </c>
      <c r="AY3" s="1">
        <v>0.67</v>
      </c>
      <c r="AZ3" s="1">
        <v>0</v>
      </c>
      <c r="BA3" s="1">
        <v>0.33</v>
      </c>
      <c r="BB3" s="1">
        <v>1</v>
      </c>
      <c r="BC3" s="1">
        <v>13.33</v>
      </c>
      <c r="BD3" s="1">
        <v>9.33</v>
      </c>
      <c r="BE3" s="1">
        <v>3.67</v>
      </c>
      <c r="BF3" s="1">
        <v>1</v>
      </c>
      <c r="BG3" s="1">
        <v>4</v>
      </c>
      <c r="BH3" s="1">
        <v>1.67</v>
      </c>
      <c r="BI3" s="1">
        <v>1.34</v>
      </c>
      <c r="BJ3" s="1">
        <v>24</v>
      </c>
      <c r="BK3" s="1">
        <v>15</v>
      </c>
      <c r="BL3" s="1">
        <v>63</v>
      </c>
      <c r="BM3" s="1">
        <v>15.33</v>
      </c>
      <c r="BN3" s="1">
        <v>8.67</v>
      </c>
      <c r="BO3" s="1">
        <v>57</v>
      </c>
      <c r="BP3" s="1">
        <v>10</v>
      </c>
      <c r="BQ3" s="1">
        <v>5.67</v>
      </c>
      <c r="BR3" s="1">
        <v>57</v>
      </c>
      <c r="BS3" s="1">
        <v>0.33</v>
      </c>
      <c r="BT3" s="1">
        <v>0.33</v>
      </c>
      <c r="BU3" s="1">
        <v>2</v>
      </c>
      <c r="BV3" s="1">
        <v>1</v>
      </c>
      <c r="BW3" s="1">
        <v>0</v>
      </c>
      <c r="BX3" s="1">
        <v>2.33</v>
      </c>
      <c r="BY3" s="1">
        <v>40</v>
      </c>
      <c r="BZ3" s="1">
        <v>2.33</v>
      </c>
      <c r="CA3" s="1">
        <v>3.67</v>
      </c>
      <c r="CB3" s="1">
        <v>1.33</v>
      </c>
      <c r="CC3" s="1">
        <v>0.33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4.4296442999999996</v>
      </c>
      <c r="CL3" s="1">
        <v>9</v>
      </c>
    </row>
    <row r="4" spans="1:90" x14ac:dyDescent="0.25">
      <c r="A4" s="1" t="s">
        <v>93</v>
      </c>
      <c r="B4" s="1">
        <v>8.4</v>
      </c>
      <c r="C4" s="1">
        <v>2</v>
      </c>
      <c r="D4" s="1">
        <v>42.5</v>
      </c>
      <c r="E4" s="1">
        <v>0.32</v>
      </c>
      <c r="F4" s="1">
        <v>0</v>
      </c>
      <c r="G4" s="1">
        <v>0.5</v>
      </c>
      <c r="H4" s="1">
        <v>0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0.5</v>
      </c>
      <c r="O4" s="1">
        <v>0.46</v>
      </c>
      <c r="P4" s="1">
        <v>0.46</v>
      </c>
      <c r="Q4" s="1">
        <v>0</v>
      </c>
      <c r="R4" s="1">
        <v>0</v>
      </c>
      <c r="S4" s="1">
        <v>0</v>
      </c>
      <c r="T4" s="1">
        <v>0</v>
      </c>
      <c r="U4" s="1">
        <v>6.5</v>
      </c>
      <c r="V4" s="1">
        <v>5</v>
      </c>
      <c r="W4" s="1">
        <v>77</v>
      </c>
      <c r="X4" s="1">
        <v>0</v>
      </c>
      <c r="Y4" s="1">
        <v>0</v>
      </c>
      <c r="AA4" s="1">
        <v>0</v>
      </c>
      <c r="AB4" s="1">
        <v>0</v>
      </c>
      <c r="AC4" s="1">
        <v>0.5</v>
      </c>
      <c r="AD4" s="1">
        <v>0</v>
      </c>
      <c r="AE4" s="1">
        <v>0.08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25.5</v>
      </c>
      <c r="AL4" s="1">
        <v>6.65</v>
      </c>
      <c r="AM4" s="1">
        <v>2.6</v>
      </c>
      <c r="AN4" s="1">
        <v>2.1</v>
      </c>
      <c r="AO4" s="1">
        <v>4.2</v>
      </c>
      <c r="AP4" s="1">
        <v>-0.5</v>
      </c>
      <c r="AQ4" s="1">
        <v>-0.5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X4" s="1">
        <v>0.5</v>
      </c>
      <c r="AY4" s="1">
        <v>0</v>
      </c>
      <c r="AZ4" s="1">
        <v>0</v>
      </c>
      <c r="BA4" s="1">
        <v>1</v>
      </c>
      <c r="BB4" s="1">
        <v>1</v>
      </c>
      <c r="BC4" s="1">
        <v>15.5</v>
      </c>
      <c r="BD4" s="1">
        <v>11</v>
      </c>
      <c r="BE4" s="1">
        <v>5</v>
      </c>
      <c r="BF4" s="1">
        <v>2</v>
      </c>
      <c r="BG4" s="1">
        <v>2</v>
      </c>
      <c r="BH4" s="1">
        <v>3.5</v>
      </c>
      <c r="BI4" s="1">
        <v>2.02</v>
      </c>
      <c r="BJ4" s="1">
        <v>14</v>
      </c>
      <c r="BK4" s="1">
        <v>11</v>
      </c>
      <c r="BL4" s="1">
        <v>79</v>
      </c>
      <c r="BM4" s="1">
        <v>10</v>
      </c>
      <c r="BN4" s="1">
        <v>8</v>
      </c>
      <c r="BO4" s="1">
        <v>80</v>
      </c>
      <c r="BP4" s="1">
        <v>6.5</v>
      </c>
      <c r="BQ4" s="1">
        <v>5</v>
      </c>
      <c r="BR4" s="1">
        <v>77</v>
      </c>
      <c r="BS4" s="1">
        <v>0</v>
      </c>
      <c r="BT4" s="1">
        <v>0</v>
      </c>
      <c r="BU4" s="1">
        <v>1</v>
      </c>
      <c r="BV4" s="1">
        <v>1</v>
      </c>
      <c r="BW4" s="1">
        <v>1</v>
      </c>
      <c r="BX4" s="1">
        <v>0</v>
      </c>
      <c r="BY4" s="1">
        <v>19.5</v>
      </c>
      <c r="BZ4" s="1">
        <v>1</v>
      </c>
      <c r="CA4" s="1">
        <v>0.5</v>
      </c>
      <c r="CB4" s="1">
        <v>0.5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5.0610383999999993</v>
      </c>
      <c r="CL4" s="1">
        <v>8</v>
      </c>
    </row>
    <row r="5" spans="1:90" x14ac:dyDescent="0.25">
      <c r="A5" s="1" t="s">
        <v>63</v>
      </c>
      <c r="B5" s="1">
        <v>7.7</v>
      </c>
      <c r="C5" s="1">
        <v>3</v>
      </c>
      <c r="D5" s="1">
        <v>90</v>
      </c>
      <c r="E5" s="1">
        <v>0.36</v>
      </c>
      <c r="F5" s="1">
        <v>0.5</v>
      </c>
      <c r="G5" s="1">
        <v>0.5</v>
      </c>
      <c r="H5" s="1">
        <v>2</v>
      </c>
      <c r="I5" s="1">
        <v>2.67</v>
      </c>
      <c r="J5" s="1">
        <v>0.67</v>
      </c>
      <c r="K5" s="1">
        <v>2.33</v>
      </c>
      <c r="L5" s="1">
        <v>0.33</v>
      </c>
      <c r="M5" s="1">
        <v>0.67</v>
      </c>
      <c r="N5" s="1">
        <v>0.33</v>
      </c>
      <c r="O5" s="1">
        <v>0.36</v>
      </c>
      <c r="P5" s="1">
        <v>0.36</v>
      </c>
      <c r="Q5" s="1">
        <v>0.33</v>
      </c>
      <c r="R5" s="1">
        <v>0.33</v>
      </c>
      <c r="S5" s="1">
        <v>0</v>
      </c>
      <c r="T5" s="1">
        <v>0</v>
      </c>
      <c r="U5" s="1">
        <v>9.33</v>
      </c>
      <c r="V5" s="1">
        <v>7</v>
      </c>
      <c r="W5" s="1">
        <v>75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0.67</v>
      </c>
      <c r="AD5" s="1">
        <v>0</v>
      </c>
      <c r="AE5" s="1">
        <v>0.12</v>
      </c>
      <c r="AF5" s="1">
        <v>0.33</v>
      </c>
      <c r="AG5" s="1">
        <v>0</v>
      </c>
      <c r="AH5" s="1">
        <v>0.67</v>
      </c>
      <c r="AI5" s="1">
        <v>0</v>
      </c>
      <c r="AJ5" s="1">
        <v>0</v>
      </c>
      <c r="AK5" s="1">
        <v>43.67</v>
      </c>
      <c r="AL5" s="1">
        <v>9.5299999999999994</v>
      </c>
      <c r="AM5" s="1">
        <v>14.73</v>
      </c>
      <c r="AN5" s="1">
        <v>1.8</v>
      </c>
      <c r="AO5" s="1">
        <v>4.4000000000000004</v>
      </c>
      <c r="AP5" s="1">
        <v>1.33</v>
      </c>
      <c r="AQ5" s="1">
        <v>12.33</v>
      </c>
      <c r="AR5" s="1">
        <v>0</v>
      </c>
      <c r="AS5" s="1">
        <v>3.67</v>
      </c>
      <c r="AT5" s="1">
        <v>2.67</v>
      </c>
      <c r="AU5" s="1">
        <v>0.33</v>
      </c>
      <c r="AV5" s="1">
        <v>0.33</v>
      </c>
      <c r="AW5" s="1">
        <v>100</v>
      </c>
      <c r="AX5" s="1">
        <v>2.67</v>
      </c>
      <c r="AY5" s="1">
        <v>1</v>
      </c>
      <c r="AZ5" s="1">
        <v>0</v>
      </c>
      <c r="BA5" s="1">
        <v>0.33</v>
      </c>
      <c r="BB5" s="1">
        <v>1.33</v>
      </c>
      <c r="BC5" s="1">
        <v>16</v>
      </c>
      <c r="BD5" s="1">
        <v>9.67</v>
      </c>
      <c r="BE5" s="1">
        <v>7</v>
      </c>
      <c r="BF5" s="1">
        <v>0.67</v>
      </c>
      <c r="BG5" s="1">
        <v>1</v>
      </c>
      <c r="BH5" s="1">
        <v>3.67</v>
      </c>
      <c r="BI5" s="1">
        <v>2.48</v>
      </c>
      <c r="BJ5" s="1">
        <v>19</v>
      </c>
      <c r="BK5" s="1">
        <v>13.67</v>
      </c>
      <c r="BL5" s="1">
        <v>72</v>
      </c>
      <c r="BM5" s="1">
        <v>15.33</v>
      </c>
      <c r="BN5" s="1">
        <v>11</v>
      </c>
      <c r="BO5" s="1">
        <v>72</v>
      </c>
      <c r="BP5" s="1">
        <v>9.33</v>
      </c>
      <c r="BQ5" s="1">
        <v>7</v>
      </c>
      <c r="BR5" s="1">
        <v>75</v>
      </c>
      <c r="BS5" s="1">
        <v>0</v>
      </c>
      <c r="BT5" s="1">
        <v>0</v>
      </c>
      <c r="BU5" s="1">
        <v>3</v>
      </c>
      <c r="BV5" s="1">
        <v>0</v>
      </c>
      <c r="BW5" s="1">
        <v>0</v>
      </c>
      <c r="BX5" s="1">
        <v>1.67</v>
      </c>
      <c r="BY5" s="1">
        <v>38.33</v>
      </c>
      <c r="BZ5" s="1">
        <v>5.67</v>
      </c>
      <c r="CA5" s="1">
        <v>0.67</v>
      </c>
      <c r="CB5" s="1">
        <v>1.33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4.0292762000000009</v>
      </c>
      <c r="CL5" s="1">
        <v>7</v>
      </c>
    </row>
    <row r="6" spans="1:90" x14ac:dyDescent="0.25">
      <c r="A6" s="1" t="s">
        <v>102</v>
      </c>
      <c r="B6" s="1">
        <v>6.8</v>
      </c>
      <c r="C6" s="1">
        <v>1</v>
      </c>
      <c r="D6" s="1">
        <v>11</v>
      </c>
      <c r="E6" s="1">
        <v>0.01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0.01</v>
      </c>
      <c r="P6" s="1">
        <v>0.01</v>
      </c>
      <c r="Q6" s="1">
        <v>0</v>
      </c>
      <c r="R6" s="1">
        <v>0</v>
      </c>
      <c r="S6" s="1">
        <v>0</v>
      </c>
      <c r="T6" s="1">
        <v>0</v>
      </c>
      <c r="U6" s="1">
        <v>3</v>
      </c>
      <c r="V6" s="1">
        <v>3</v>
      </c>
      <c r="W6" s="1">
        <v>100</v>
      </c>
      <c r="X6" s="1">
        <v>0</v>
      </c>
      <c r="Y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0.01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4</v>
      </c>
      <c r="AL6" s="1">
        <v>1.3</v>
      </c>
      <c r="AM6" s="1">
        <v>0</v>
      </c>
      <c r="AN6" s="1">
        <v>0.1</v>
      </c>
      <c r="AO6" s="1">
        <v>1.5</v>
      </c>
      <c r="AP6" s="1">
        <v>2</v>
      </c>
      <c r="AQ6" s="1">
        <v>2</v>
      </c>
      <c r="AR6" s="1">
        <v>0</v>
      </c>
      <c r="AS6" s="1">
        <v>1</v>
      </c>
      <c r="AT6" s="1">
        <v>0</v>
      </c>
      <c r="AU6" s="1">
        <v>0</v>
      </c>
      <c r="AV6" s="1">
        <v>0</v>
      </c>
      <c r="AX6" s="1">
        <v>2</v>
      </c>
      <c r="AY6" s="1">
        <v>0</v>
      </c>
      <c r="AZ6" s="1">
        <v>0</v>
      </c>
      <c r="BA6" s="1">
        <v>0</v>
      </c>
      <c r="BB6" s="1">
        <v>0</v>
      </c>
      <c r="BC6" s="1">
        <v>9</v>
      </c>
      <c r="BD6" s="1">
        <v>4</v>
      </c>
      <c r="BE6" s="1">
        <v>5</v>
      </c>
      <c r="BF6" s="1">
        <v>1</v>
      </c>
      <c r="BG6" s="1">
        <v>2</v>
      </c>
      <c r="BH6" s="1">
        <v>1</v>
      </c>
      <c r="BI6" s="1">
        <v>1.1000000000000001</v>
      </c>
      <c r="BJ6" s="1">
        <v>6</v>
      </c>
      <c r="BK6" s="1">
        <v>6</v>
      </c>
      <c r="BL6" s="1">
        <v>100</v>
      </c>
      <c r="BM6" s="1">
        <v>6</v>
      </c>
      <c r="BN6" s="1">
        <v>6</v>
      </c>
      <c r="BO6" s="1">
        <v>100</v>
      </c>
      <c r="BP6" s="1">
        <v>3</v>
      </c>
      <c r="BQ6" s="1">
        <v>3</v>
      </c>
      <c r="BR6" s="1">
        <v>100</v>
      </c>
      <c r="BS6" s="1">
        <v>0</v>
      </c>
      <c r="BT6" s="1">
        <v>0</v>
      </c>
      <c r="BU6" s="1">
        <v>0</v>
      </c>
      <c r="BV6" s="1">
        <v>1</v>
      </c>
      <c r="BW6" s="1">
        <v>0</v>
      </c>
      <c r="BX6" s="1">
        <v>0</v>
      </c>
      <c r="BY6" s="1">
        <v>8</v>
      </c>
      <c r="BZ6" s="1">
        <v>1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2.4654171000000007</v>
      </c>
      <c r="CL6" s="1">
        <v>7</v>
      </c>
    </row>
    <row r="7" spans="1:90" x14ac:dyDescent="0.25">
      <c r="A7" s="1" t="s">
        <v>59</v>
      </c>
      <c r="B7" s="1">
        <v>6.7</v>
      </c>
      <c r="C7" s="1">
        <v>3</v>
      </c>
      <c r="D7" s="1">
        <v>83.67</v>
      </c>
      <c r="E7" s="1">
        <v>0.2</v>
      </c>
      <c r="F7" s="1">
        <v>0</v>
      </c>
      <c r="G7" s="1">
        <v>0.2</v>
      </c>
      <c r="H7" s="1">
        <v>0</v>
      </c>
      <c r="I7" s="1">
        <v>1.67</v>
      </c>
      <c r="J7" s="1">
        <v>0.33</v>
      </c>
      <c r="K7" s="1">
        <v>1.33</v>
      </c>
      <c r="L7" s="1">
        <v>0.33</v>
      </c>
      <c r="M7" s="1">
        <v>0.33</v>
      </c>
      <c r="N7" s="1">
        <v>0</v>
      </c>
      <c r="O7" s="1">
        <v>0.17</v>
      </c>
      <c r="P7" s="1">
        <v>0.17</v>
      </c>
      <c r="Q7" s="1">
        <v>0</v>
      </c>
      <c r="R7" s="1">
        <v>0</v>
      </c>
      <c r="S7" s="1">
        <v>0</v>
      </c>
      <c r="T7" s="1">
        <v>0</v>
      </c>
      <c r="U7" s="1">
        <v>12.33</v>
      </c>
      <c r="V7" s="1">
        <v>6</v>
      </c>
      <c r="W7" s="1">
        <v>49</v>
      </c>
      <c r="X7" s="1">
        <v>0.33</v>
      </c>
      <c r="Y7" s="1">
        <v>0</v>
      </c>
      <c r="Z7" s="1">
        <v>0</v>
      </c>
      <c r="AA7" s="1">
        <v>0</v>
      </c>
      <c r="AB7" s="1">
        <v>0</v>
      </c>
      <c r="AC7" s="1">
        <v>0.33</v>
      </c>
      <c r="AD7" s="1">
        <v>0</v>
      </c>
      <c r="AE7" s="1">
        <v>0.05</v>
      </c>
      <c r="AF7" s="1">
        <v>0</v>
      </c>
      <c r="AG7" s="1">
        <v>0</v>
      </c>
      <c r="AH7" s="1">
        <v>0.33</v>
      </c>
      <c r="AI7" s="1">
        <v>0</v>
      </c>
      <c r="AJ7" s="1">
        <v>0.33</v>
      </c>
      <c r="AK7" s="1">
        <v>19.329999999999998</v>
      </c>
      <c r="AL7" s="1">
        <v>5.9</v>
      </c>
      <c r="AM7" s="1">
        <v>0.27</v>
      </c>
      <c r="AN7" s="1">
        <v>0.9</v>
      </c>
      <c r="AO7" s="1">
        <v>3.3</v>
      </c>
      <c r="AP7" s="1">
        <v>1</v>
      </c>
      <c r="AQ7" s="1">
        <v>1</v>
      </c>
      <c r="AR7" s="1">
        <v>0</v>
      </c>
      <c r="AS7" s="1">
        <v>1.67</v>
      </c>
      <c r="AT7" s="1">
        <v>1.33</v>
      </c>
      <c r="AU7" s="1">
        <v>0</v>
      </c>
      <c r="AV7" s="1">
        <v>0</v>
      </c>
      <c r="AX7" s="1">
        <v>1</v>
      </c>
      <c r="AY7" s="1">
        <v>0</v>
      </c>
      <c r="AZ7" s="1">
        <v>0</v>
      </c>
      <c r="BA7" s="1">
        <v>0</v>
      </c>
      <c r="BB7" s="1">
        <v>0</v>
      </c>
      <c r="BC7" s="1">
        <v>13.67</v>
      </c>
      <c r="BD7" s="1">
        <v>10</v>
      </c>
      <c r="BE7" s="1">
        <v>4</v>
      </c>
      <c r="BF7" s="1">
        <v>0.33</v>
      </c>
      <c r="BG7" s="1">
        <v>1.33</v>
      </c>
      <c r="BH7" s="1">
        <v>2</v>
      </c>
      <c r="BI7" s="1">
        <v>1.51</v>
      </c>
      <c r="BJ7" s="1">
        <v>20.329999999999998</v>
      </c>
      <c r="BK7" s="1">
        <v>12.33</v>
      </c>
      <c r="BL7" s="1">
        <v>61</v>
      </c>
      <c r="BM7" s="1">
        <v>17</v>
      </c>
      <c r="BN7" s="1">
        <v>9.33</v>
      </c>
      <c r="BO7" s="1">
        <v>55</v>
      </c>
      <c r="BP7" s="1">
        <v>12.33</v>
      </c>
      <c r="BQ7" s="1">
        <v>6</v>
      </c>
      <c r="BR7" s="1">
        <v>49</v>
      </c>
      <c r="BS7" s="1">
        <v>0</v>
      </c>
      <c r="BT7" s="1">
        <v>0</v>
      </c>
      <c r="BU7" s="1">
        <v>3</v>
      </c>
      <c r="BV7" s="1">
        <v>0</v>
      </c>
      <c r="BW7" s="1">
        <v>3</v>
      </c>
      <c r="BX7" s="1">
        <v>0</v>
      </c>
      <c r="BY7" s="1">
        <v>28</v>
      </c>
      <c r="BZ7" s="1">
        <v>2</v>
      </c>
      <c r="CA7" s="1">
        <v>4.33</v>
      </c>
      <c r="CB7" s="1">
        <v>1</v>
      </c>
      <c r="CC7" s="1">
        <v>0.33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6.2358830999999997</v>
      </c>
      <c r="CL7" s="1">
        <v>6</v>
      </c>
    </row>
    <row r="8" spans="1:90" x14ac:dyDescent="0.25">
      <c r="A8" s="1" t="s">
        <v>70</v>
      </c>
      <c r="B8" s="1">
        <v>6.2</v>
      </c>
      <c r="C8" s="1">
        <v>3</v>
      </c>
      <c r="D8" s="1">
        <v>81.33</v>
      </c>
      <c r="E8" s="1">
        <v>0.46</v>
      </c>
      <c r="F8" s="1">
        <v>0.5</v>
      </c>
      <c r="G8" s="1">
        <v>0.5</v>
      </c>
      <c r="H8" s="1">
        <v>1</v>
      </c>
      <c r="I8" s="1">
        <v>1.67</v>
      </c>
      <c r="J8" s="1">
        <v>0.33</v>
      </c>
      <c r="K8" s="1">
        <v>1</v>
      </c>
      <c r="L8" s="1">
        <v>0.67</v>
      </c>
      <c r="M8" s="1">
        <v>0.33</v>
      </c>
      <c r="N8" s="1">
        <v>0.67</v>
      </c>
      <c r="O8" s="1">
        <v>0.02</v>
      </c>
      <c r="P8" s="1">
        <v>0.27</v>
      </c>
      <c r="Q8" s="1">
        <v>0.33</v>
      </c>
      <c r="R8" s="1">
        <v>0.33</v>
      </c>
      <c r="S8" s="1">
        <v>0</v>
      </c>
      <c r="T8" s="1">
        <v>0</v>
      </c>
      <c r="U8" s="1">
        <v>8.33</v>
      </c>
      <c r="V8" s="1">
        <v>4</v>
      </c>
      <c r="W8" s="1">
        <v>48</v>
      </c>
      <c r="X8" s="1">
        <v>3</v>
      </c>
      <c r="Y8" s="1">
        <v>2</v>
      </c>
      <c r="Z8" s="1">
        <v>67</v>
      </c>
      <c r="AA8" s="1">
        <v>1.33</v>
      </c>
      <c r="AB8" s="1">
        <v>0.33</v>
      </c>
      <c r="AC8" s="1">
        <v>2.67</v>
      </c>
      <c r="AD8" s="1">
        <v>0.33</v>
      </c>
      <c r="AE8" s="1">
        <v>0.26</v>
      </c>
      <c r="AF8" s="1">
        <v>0</v>
      </c>
      <c r="AG8" s="1">
        <v>0</v>
      </c>
      <c r="AH8" s="1">
        <v>0.33</v>
      </c>
      <c r="AI8" s="1">
        <v>0</v>
      </c>
      <c r="AJ8" s="1">
        <v>0.33</v>
      </c>
      <c r="AK8" s="1">
        <v>18.670000000000002</v>
      </c>
      <c r="AL8" s="1">
        <v>38.93</v>
      </c>
      <c r="AM8" s="1">
        <v>22.87</v>
      </c>
      <c r="AN8" s="1">
        <v>1.9</v>
      </c>
      <c r="AO8" s="1">
        <v>4.5</v>
      </c>
      <c r="AP8" s="1">
        <v>11</v>
      </c>
      <c r="AQ8" s="1">
        <v>19</v>
      </c>
      <c r="AR8" s="1">
        <v>1</v>
      </c>
      <c r="AS8" s="1">
        <v>4</v>
      </c>
      <c r="AT8" s="1">
        <v>0.67</v>
      </c>
      <c r="AU8" s="1">
        <v>1.33</v>
      </c>
      <c r="AV8" s="1">
        <v>0.67</v>
      </c>
      <c r="AW8" s="1">
        <v>50</v>
      </c>
      <c r="AX8" s="1">
        <v>4.33</v>
      </c>
      <c r="AY8" s="1">
        <v>0.67</v>
      </c>
      <c r="AZ8" s="1">
        <v>0</v>
      </c>
      <c r="BA8" s="1">
        <v>0.67</v>
      </c>
      <c r="BB8" s="1">
        <v>1.33</v>
      </c>
      <c r="BC8" s="1">
        <v>10.67</v>
      </c>
      <c r="BD8" s="1">
        <v>5.33</v>
      </c>
      <c r="BE8" s="1">
        <v>3.33</v>
      </c>
      <c r="BF8" s="1">
        <v>0.33</v>
      </c>
      <c r="BG8" s="1">
        <v>1.67</v>
      </c>
      <c r="BH8" s="1">
        <v>1</v>
      </c>
      <c r="BI8" s="1">
        <v>0.89</v>
      </c>
      <c r="BJ8" s="1">
        <v>19.670000000000002</v>
      </c>
      <c r="BK8" s="1">
        <v>13.33</v>
      </c>
      <c r="BL8" s="1">
        <v>68</v>
      </c>
      <c r="BM8" s="1">
        <v>16.670000000000002</v>
      </c>
      <c r="BN8" s="1">
        <v>9.33</v>
      </c>
      <c r="BO8" s="1">
        <v>56</v>
      </c>
      <c r="BP8" s="1">
        <v>8.33</v>
      </c>
      <c r="BQ8" s="1">
        <v>4</v>
      </c>
      <c r="BR8" s="1">
        <v>48</v>
      </c>
      <c r="BS8" s="1">
        <v>0.67</v>
      </c>
      <c r="BT8" s="1">
        <v>0.33</v>
      </c>
      <c r="BU8" s="1">
        <v>3</v>
      </c>
      <c r="BV8" s="1">
        <v>0</v>
      </c>
      <c r="BW8" s="1">
        <v>1</v>
      </c>
      <c r="BX8" s="1">
        <v>1</v>
      </c>
      <c r="BY8" s="1">
        <v>37</v>
      </c>
      <c r="BZ8" s="1">
        <v>3</v>
      </c>
      <c r="CA8" s="1">
        <v>1.67</v>
      </c>
      <c r="CB8" s="1">
        <v>4.33</v>
      </c>
      <c r="CC8" s="1">
        <v>1</v>
      </c>
      <c r="CD8" s="1">
        <v>0</v>
      </c>
      <c r="CE8" s="1">
        <v>1.33</v>
      </c>
      <c r="CF8" s="1">
        <v>0.33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2.4847612000000003</v>
      </c>
      <c r="CL8" s="1">
        <v>6</v>
      </c>
    </row>
    <row r="9" spans="1:90" x14ac:dyDescent="0.25">
      <c r="A9" s="1" t="s">
        <v>103</v>
      </c>
      <c r="B9" s="1">
        <v>5.7</v>
      </c>
      <c r="C9" s="1">
        <v>2</v>
      </c>
      <c r="D9" s="1">
        <v>45.5</v>
      </c>
      <c r="E9" s="1">
        <v>7.0000000000000007E-2</v>
      </c>
      <c r="F9" s="1">
        <v>0</v>
      </c>
      <c r="G9" s="1">
        <v>0.1</v>
      </c>
      <c r="H9" s="1">
        <v>0</v>
      </c>
      <c r="I9" s="1">
        <v>1</v>
      </c>
      <c r="J9" s="1">
        <v>0.5</v>
      </c>
      <c r="K9" s="1">
        <v>0</v>
      </c>
      <c r="L9" s="1">
        <v>1</v>
      </c>
      <c r="M9" s="1">
        <v>0</v>
      </c>
      <c r="N9" s="1">
        <v>0</v>
      </c>
      <c r="O9" s="1">
        <v>0.08</v>
      </c>
      <c r="P9" s="1">
        <v>0.08</v>
      </c>
      <c r="Q9" s="1">
        <v>0</v>
      </c>
      <c r="R9" s="1">
        <v>0</v>
      </c>
      <c r="S9" s="1">
        <v>0</v>
      </c>
      <c r="T9" s="1">
        <v>0</v>
      </c>
      <c r="U9" s="1">
        <v>2.5</v>
      </c>
      <c r="V9" s="1">
        <v>2</v>
      </c>
      <c r="W9" s="1">
        <v>80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0.02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9.5</v>
      </c>
      <c r="AL9" s="1">
        <v>0.7</v>
      </c>
      <c r="AM9" s="1">
        <v>2.7</v>
      </c>
      <c r="AN9" s="1">
        <v>0.4</v>
      </c>
      <c r="AO9" s="1">
        <v>2.9</v>
      </c>
      <c r="AP9" s="1">
        <v>4.5</v>
      </c>
      <c r="AQ9" s="1">
        <v>4.5</v>
      </c>
      <c r="AR9" s="1">
        <v>0</v>
      </c>
      <c r="AS9" s="1">
        <v>1.5</v>
      </c>
      <c r="AT9" s="1">
        <v>1.5</v>
      </c>
      <c r="AU9" s="1">
        <v>0.5</v>
      </c>
      <c r="AV9" s="1">
        <v>0.5</v>
      </c>
      <c r="AW9" s="1">
        <v>100</v>
      </c>
      <c r="AX9" s="1">
        <v>1.5</v>
      </c>
      <c r="AY9" s="1">
        <v>0</v>
      </c>
      <c r="AZ9" s="1">
        <v>0</v>
      </c>
      <c r="BA9" s="1">
        <v>0</v>
      </c>
      <c r="BB9" s="1">
        <v>0</v>
      </c>
      <c r="BC9" s="1">
        <v>14.5</v>
      </c>
      <c r="BD9" s="1">
        <v>10.5</v>
      </c>
      <c r="BE9" s="1">
        <v>7</v>
      </c>
      <c r="BF9" s="1">
        <v>0.5</v>
      </c>
      <c r="BG9" s="1">
        <v>2.5</v>
      </c>
      <c r="BH9" s="1">
        <v>3.5</v>
      </c>
      <c r="BI9" s="1">
        <v>2.2999999999999998</v>
      </c>
      <c r="BJ9" s="1">
        <v>8</v>
      </c>
      <c r="BK9" s="1">
        <v>5.5</v>
      </c>
      <c r="BL9" s="1">
        <v>69</v>
      </c>
      <c r="BM9" s="1">
        <v>4</v>
      </c>
      <c r="BN9" s="1">
        <v>3</v>
      </c>
      <c r="BO9" s="1">
        <v>75</v>
      </c>
      <c r="BP9" s="1">
        <v>2.5</v>
      </c>
      <c r="BQ9" s="1">
        <v>2</v>
      </c>
      <c r="BR9" s="1">
        <v>80</v>
      </c>
      <c r="BS9" s="1">
        <v>0</v>
      </c>
      <c r="BT9" s="1">
        <v>0</v>
      </c>
      <c r="BU9" s="1">
        <v>1</v>
      </c>
      <c r="BV9" s="1">
        <v>1</v>
      </c>
      <c r="BW9" s="1">
        <v>0</v>
      </c>
      <c r="BX9" s="1">
        <v>0.5</v>
      </c>
      <c r="BY9" s="1">
        <v>15.5</v>
      </c>
      <c r="BZ9" s="1">
        <v>1</v>
      </c>
      <c r="CA9" s="1">
        <v>0.5</v>
      </c>
      <c r="CB9" s="1">
        <v>0.5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5.2837096999999993</v>
      </c>
      <c r="CL9" s="1">
        <v>5</v>
      </c>
    </row>
    <row r="10" spans="1:90" x14ac:dyDescent="0.25">
      <c r="A10" s="1" t="s">
        <v>60</v>
      </c>
      <c r="B10" s="1">
        <v>7.2</v>
      </c>
      <c r="C10" s="1">
        <v>2</v>
      </c>
      <c r="D10" s="1">
        <v>83.5</v>
      </c>
      <c r="E10" s="1">
        <v>0.88</v>
      </c>
      <c r="F10" s="1">
        <v>0.67</v>
      </c>
      <c r="G10" s="1">
        <v>0.6</v>
      </c>
      <c r="H10" s="1">
        <v>2</v>
      </c>
      <c r="I10" s="1">
        <v>1.5</v>
      </c>
      <c r="J10" s="1">
        <v>1</v>
      </c>
      <c r="K10" s="1">
        <v>1.5</v>
      </c>
      <c r="L10" s="1">
        <v>0</v>
      </c>
      <c r="M10" s="1">
        <v>1</v>
      </c>
      <c r="N10" s="1">
        <v>0.5</v>
      </c>
      <c r="O10" s="1">
        <v>0.46</v>
      </c>
      <c r="P10" s="1">
        <v>0.46</v>
      </c>
      <c r="Q10" s="1">
        <v>1</v>
      </c>
      <c r="R10" s="1">
        <v>1</v>
      </c>
      <c r="S10" s="1">
        <v>0</v>
      </c>
      <c r="T10" s="1">
        <v>0.5</v>
      </c>
      <c r="U10" s="1">
        <v>7.5</v>
      </c>
      <c r="V10" s="1">
        <v>4.5</v>
      </c>
      <c r="W10" s="1">
        <v>60</v>
      </c>
      <c r="X10" s="1">
        <v>0.5</v>
      </c>
      <c r="Y10" s="1">
        <v>0.5</v>
      </c>
      <c r="Z10" s="1">
        <v>100</v>
      </c>
      <c r="AA10" s="1">
        <v>0</v>
      </c>
      <c r="AB10" s="1">
        <v>0</v>
      </c>
      <c r="AC10" s="1">
        <v>1</v>
      </c>
      <c r="AD10" s="1">
        <v>0</v>
      </c>
      <c r="AE10" s="1">
        <v>0.09</v>
      </c>
      <c r="AF10" s="1">
        <v>0</v>
      </c>
      <c r="AG10" s="1">
        <v>0</v>
      </c>
      <c r="AH10" s="1">
        <v>0.5</v>
      </c>
      <c r="AI10" s="1">
        <v>0</v>
      </c>
      <c r="AJ10" s="1">
        <v>0</v>
      </c>
      <c r="AK10" s="1">
        <v>26.5</v>
      </c>
      <c r="AL10" s="1">
        <v>13.05</v>
      </c>
      <c r="AM10" s="1">
        <v>36</v>
      </c>
      <c r="AN10" s="1">
        <v>2.1</v>
      </c>
      <c r="AO10" s="1">
        <v>4.7</v>
      </c>
      <c r="AP10" s="1">
        <v>0.5</v>
      </c>
      <c r="AQ10" s="1">
        <v>24.5</v>
      </c>
      <c r="AR10" s="1">
        <v>1</v>
      </c>
      <c r="AS10" s="1">
        <v>6.5</v>
      </c>
      <c r="AT10" s="1">
        <v>2</v>
      </c>
      <c r="AU10" s="1">
        <v>0.5</v>
      </c>
      <c r="AV10" s="1">
        <v>0.5</v>
      </c>
      <c r="AW10" s="1">
        <v>100</v>
      </c>
      <c r="AX10" s="1">
        <v>1</v>
      </c>
      <c r="AY10" s="1">
        <v>0.5</v>
      </c>
      <c r="AZ10" s="1">
        <v>0</v>
      </c>
      <c r="BA10" s="1">
        <v>0</v>
      </c>
      <c r="BB10" s="1">
        <v>0.5</v>
      </c>
      <c r="BC10" s="1">
        <v>14.5</v>
      </c>
      <c r="BD10" s="1">
        <v>10</v>
      </c>
      <c r="BE10" s="1">
        <v>3.5</v>
      </c>
      <c r="BF10" s="1">
        <v>0</v>
      </c>
      <c r="BG10" s="1">
        <v>2.5</v>
      </c>
      <c r="BH10" s="1">
        <v>3.5</v>
      </c>
      <c r="BI10" s="1">
        <v>1.88</v>
      </c>
      <c r="BJ10" s="1">
        <v>10</v>
      </c>
      <c r="BK10" s="1">
        <v>6</v>
      </c>
      <c r="BL10" s="1">
        <v>60</v>
      </c>
      <c r="BM10" s="1">
        <v>9</v>
      </c>
      <c r="BN10" s="1">
        <v>5.5</v>
      </c>
      <c r="BO10" s="1">
        <v>61</v>
      </c>
      <c r="BP10" s="1">
        <v>7.5</v>
      </c>
      <c r="BQ10" s="1">
        <v>4.5</v>
      </c>
      <c r="BR10" s="1">
        <v>60</v>
      </c>
      <c r="BS10" s="1">
        <v>0</v>
      </c>
      <c r="BT10" s="1">
        <v>0</v>
      </c>
      <c r="BU10" s="1">
        <v>2</v>
      </c>
      <c r="BV10" s="1">
        <v>0</v>
      </c>
      <c r="BW10" s="1">
        <v>1</v>
      </c>
      <c r="BX10" s="1">
        <v>0.5</v>
      </c>
      <c r="BY10" s="1">
        <v>26</v>
      </c>
      <c r="BZ10" s="1">
        <v>4.5</v>
      </c>
      <c r="CA10" s="1">
        <v>1.5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5.2529088999999978</v>
      </c>
      <c r="CL10" s="1">
        <v>2</v>
      </c>
    </row>
    <row r="11" spans="1:90" x14ac:dyDescent="0.25">
      <c r="A11" s="1" t="s">
        <v>66</v>
      </c>
      <c r="B11" s="1">
        <v>6.6</v>
      </c>
      <c r="C11" s="1">
        <v>3</v>
      </c>
      <c r="D11" s="1">
        <v>90</v>
      </c>
      <c r="E11" s="1">
        <v>0.23</v>
      </c>
      <c r="F11" s="1">
        <v>0</v>
      </c>
      <c r="G11" s="1">
        <v>0.4</v>
      </c>
      <c r="H11" s="1">
        <v>0</v>
      </c>
      <c r="I11" s="1">
        <v>2</v>
      </c>
      <c r="J11" s="1">
        <v>1.33</v>
      </c>
      <c r="K11" s="1">
        <v>1.67</v>
      </c>
      <c r="L11" s="1">
        <v>0.33</v>
      </c>
      <c r="M11" s="1">
        <v>0</v>
      </c>
      <c r="N11" s="1">
        <v>1</v>
      </c>
      <c r="O11" s="1">
        <v>0.24</v>
      </c>
      <c r="P11" s="1">
        <v>0.24</v>
      </c>
      <c r="Q11" s="1">
        <v>0</v>
      </c>
      <c r="R11" s="1">
        <v>0</v>
      </c>
      <c r="S11" s="1">
        <v>0</v>
      </c>
      <c r="T11" s="1">
        <v>0</v>
      </c>
      <c r="U11" s="1">
        <v>11.33</v>
      </c>
      <c r="V11" s="1">
        <v>5.33</v>
      </c>
      <c r="W11" s="1">
        <v>47</v>
      </c>
      <c r="X11" s="1">
        <v>1.33</v>
      </c>
      <c r="Y11" s="1">
        <v>0</v>
      </c>
      <c r="Z11" s="1">
        <v>0</v>
      </c>
      <c r="AA11" s="1">
        <v>0</v>
      </c>
      <c r="AB11" s="1">
        <v>0</v>
      </c>
      <c r="AC11" s="1">
        <v>1.67</v>
      </c>
      <c r="AD11" s="1">
        <v>0</v>
      </c>
      <c r="AE11" s="1">
        <v>0.13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33.67</v>
      </c>
      <c r="AL11" s="1">
        <v>21</v>
      </c>
      <c r="AM11" s="1">
        <v>15.13</v>
      </c>
      <c r="AN11" s="1">
        <v>1.3</v>
      </c>
      <c r="AO11" s="1">
        <v>4.0999999999999996</v>
      </c>
      <c r="AP11" s="1">
        <v>5</v>
      </c>
      <c r="AQ11" s="1">
        <v>5</v>
      </c>
      <c r="AR11" s="1">
        <v>0</v>
      </c>
      <c r="AS11" s="1">
        <v>2</v>
      </c>
      <c r="AT11" s="1">
        <v>1.33</v>
      </c>
      <c r="AU11" s="1">
        <v>1.67</v>
      </c>
      <c r="AV11" s="1">
        <v>1.33</v>
      </c>
      <c r="AW11" s="1">
        <v>80</v>
      </c>
      <c r="AX11" s="1">
        <v>3</v>
      </c>
      <c r="AY11" s="1">
        <v>2.33</v>
      </c>
      <c r="AZ11" s="1">
        <v>0</v>
      </c>
      <c r="BA11" s="1">
        <v>0.33</v>
      </c>
      <c r="BB11" s="1">
        <v>2.67</v>
      </c>
      <c r="BC11" s="1">
        <v>11</v>
      </c>
      <c r="BD11" s="1">
        <v>5.33</v>
      </c>
      <c r="BE11" s="1">
        <v>4</v>
      </c>
      <c r="BF11" s="1">
        <v>0.33</v>
      </c>
      <c r="BG11" s="1">
        <v>1.67</v>
      </c>
      <c r="BH11" s="1">
        <v>0.67</v>
      </c>
      <c r="BI11" s="1">
        <v>0.96</v>
      </c>
      <c r="BJ11" s="1">
        <v>21</v>
      </c>
      <c r="BK11" s="1">
        <v>11.67</v>
      </c>
      <c r="BL11" s="1">
        <v>56</v>
      </c>
      <c r="BM11" s="1">
        <v>19</v>
      </c>
      <c r="BN11" s="1">
        <v>9.33</v>
      </c>
      <c r="BO11" s="1">
        <v>49</v>
      </c>
      <c r="BP11" s="1">
        <v>11.33</v>
      </c>
      <c r="BQ11" s="1">
        <v>5.33</v>
      </c>
      <c r="BR11" s="1">
        <v>47</v>
      </c>
      <c r="BS11" s="1">
        <v>0.67</v>
      </c>
      <c r="BT11" s="1">
        <v>0.67</v>
      </c>
      <c r="BU11" s="1">
        <v>3</v>
      </c>
      <c r="BV11" s="1">
        <v>0</v>
      </c>
      <c r="BW11" s="1">
        <v>0</v>
      </c>
      <c r="BX11" s="1">
        <v>0.33</v>
      </c>
      <c r="BY11" s="1">
        <v>41.33</v>
      </c>
      <c r="BZ11" s="1">
        <v>4</v>
      </c>
      <c r="CA11" s="1">
        <v>3</v>
      </c>
      <c r="CB11" s="1">
        <v>2.67</v>
      </c>
      <c r="CC11" s="1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2.2804413999999991</v>
      </c>
      <c r="CL11" s="1">
        <v>2</v>
      </c>
    </row>
    <row r="12" spans="1:90" x14ac:dyDescent="0.25">
      <c r="A12" s="1" t="s">
        <v>67</v>
      </c>
      <c r="B12" s="1">
        <v>5.4</v>
      </c>
      <c r="C12" s="1">
        <v>3</v>
      </c>
      <c r="D12" s="1">
        <v>78</v>
      </c>
      <c r="E12" s="1">
        <v>0.34</v>
      </c>
      <c r="F12" s="1">
        <v>0</v>
      </c>
      <c r="G12" s="1">
        <v>0.3</v>
      </c>
      <c r="H12" s="1">
        <v>0</v>
      </c>
      <c r="I12" s="1">
        <v>1.33</v>
      </c>
      <c r="J12" s="1">
        <v>0.33</v>
      </c>
      <c r="K12" s="1">
        <v>0.33</v>
      </c>
      <c r="L12" s="1">
        <v>1</v>
      </c>
      <c r="M12" s="1">
        <v>0.33</v>
      </c>
      <c r="N12" s="1">
        <v>0</v>
      </c>
      <c r="O12" s="1">
        <v>0.18</v>
      </c>
      <c r="P12" s="1">
        <v>0.18</v>
      </c>
      <c r="Q12" s="1">
        <v>0</v>
      </c>
      <c r="R12" s="1">
        <v>0</v>
      </c>
      <c r="S12" s="1">
        <v>0</v>
      </c>
      <c r="T12" s="1">
        <v>0</v>
      </c>
      <c r="U12" s="1">
        <v>7.67</v>
      </c>
      <c r="V12" s="1">
        <v>5</v>
      </c>
      <c r="W12" s="1">
        <v>65</v>
      </c>
      <c r="X12" s="1">
        <v>0</v>
      </c>
      <c r="Y12" s="1">
        <v>0</v>
      </c>
      <c r="AA12" s="1">
        <v>0</v>
      </c>
      <c r="AB12" s="1">
        <v>0</v>
      </c>
      <c r="AC12" s="1">
        <v>1.67</v>
      </c>
      <c r="AD12" s="1">
        <v>0</v>
      </c>
      <c r="AE12" s="1">
        <v>0.11</v>
      </c>
      <c r="AF12" s="1">
        <v>0</v>
      </c>
      <c r="AG12" s="1">
        <v>0</v>
      </c>
      <c r="AH12" s="1">
        <v>0</v>
      </c>
      <c r="AI12" s="1">
        <v>0</v>
      </c>
      <c r="AJ12" s="1">
        <v>0.67</v>
      </c>
      <c r="AK12" s="1">
        <v>22.67</v>
      </c>
      <c r="AL12" s="1">
        <v>19.329999999999998</v>
      </c>
      <c r="AM12" s="1">
        <v>6.4</v>
      </c>
      <c r="AN12" s="1">
        <v>1.1000000000000001</v>
      </c>
      <c r="AO12" s="1">
        <v>4.2</v>
      </c>
      <c r="AP12" s="1">
        <v>6.33</v>
      </c>
      <c r="AQ12" s="1">
        <v>6.33</v>
      </c>
      <c r="AR12" s="1">
        <v>0</v>
      </c>
      <c r="AS12" s="1">
        <v>2</v>
      </c>
      <c r="AT12" s="1">
        <v>1.67</v>
      </c>
      <c r="AU12" s="1">
        <v>0.67</v>
      </c>
      <c r="AV12" s="1">
        <v>0.67</v>
      </c>
      <c r="AW12" s="1">
        <v>100</v>
      </c>
      <c r="AX12" s="1">
        <v>3.67</v>
      </c>
      <c r="AY12" s="1">
        <v>0.33</v>
      </c>
      <c r="AZ12" s="1">
        <v>0</v>
      </c>
      <c r="BA12" s="1">
        <v>1</v>
      </c>
      <c r="BB12" s="1">
        <v>1.33</v>
      </c>
      <c r="BC12" s="1">
        <v>16</v>
      </c>
      <c r="BD12" s="1">
        <v>9.67</v>
      </c>
      <c r="BE12" s="1">
        <v>6.67</v>
      </c>
      <c r="BF12" s="1">
        <v>1.33</v>
      </c>
      <c r="BG12" s="1">
        <v>2.67</v>
      </c>
      <c r="BH12" s="1">
        <v>2.33</v>
      </c>
      <c r="BI12" s="1">
        <v>2.04</v>
      </c>
      <c r="BJ12" s="1">
        <v>16.329999999999998</v>
      </c>
      <c r="BK12" s="1">
        <v>10.67</v>
      </c>
      <c r="BL12" s="1">
        <v>65</v>
      </c>
      <c r="BM12" s="1">
        <v>12.33</v>
      </c>
      <c r="BN12" s="1">
        <v>8</v>
      </c>
      <c r="BO12" s="1">
        <v>65</v>
      </c>
      <c r="BP12" s="1">
        <v>7.67</v>
      </c>
      <c r="BQ12" s="1">
        <v>5</v>
      </c>
      <c r="BR12" s="1">
        <v>65</v>
      </c>
      <c r="BS12" s="1">
        <v>0</v>
      </c>
      <c r="BT12" s="1">
        <v>0</v>
      </c>
      <c r="BU12" s="1">
        <v>3</v>
      </c>
      <c r="BV12" s="1">
        <v>0</v>
      </c>
      <c r="BW12" s="1">
        <v>3</v>
      </c>
      <c r="BX12" s="1">
        <v>0.67</v>
      </c>
      <c r="BY12" s="1">
        <v>31.33</v>
      </c>
      <c r="BZ12" s="1">
        <v>4.67</v>
      </c>
      <c r="CA12" s="1">
        <v>0.33</v>
      </c>
      <c r="CB12" s="1">
        <v>0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3.7282306000000012</v>
      </c>
      <c r="CL12" s="1">
        <v>2</v>
      </c>
    </row>
    <row r="13" spans="1:90" x14ac:dyDescent="0.25">
      <c r="A13" s="1" t="s">
        <v>68</v>
      </c>
      <c r="B13" s="1">
        <v>6.7</v>
      </c>
      <c r="C13" s="1">
        <v>3</v>
      </c>
      <c r="D13" s="1">
        <v>87</v>
      </c>
      <c r="E13" s="1">
        <v>0.34</v>
      </c>
      <c r="F13" s="1">
        <v>0</v>
      </c>
      <c r="G13" s="1">
        <v>0.2</v>
      </c>
      <c r="H13" s="1">
        <v>0</v>
      </c>
      <c r="I13" s="1">
        <v>1.33</v>
      </c>
      <c r="J13" s="1">
        <v>0.33</v>
      </c>
      <c r="K13" s="1">
        <v>0.67</v>
      </c>
      <c r="L13" s="1">
        <v>0.67</v>
      </c>
      <c r="M13" s="1">
        <v>0.33</v>
      </c>
      <c r="N13" s="1">
        <v>0.33</v>
      </c>
      <c r="O13" s="1">
        <v>0.17</v>
      </c>
      <c r="P13" s="1">
        <v>0.17</v>
      </c>
      <c r="Q13" s="1">
        <v>0</v>
      </c>
      <c r="R13" s="1">
        <v>0</v>
      </c>
      <c r="S13" s="1">
        <v>0</v>
      </c>
      <c r="T13" s="1">
        <v>0</v>
      </c>
      <c r="U13" s="1">
        <v>13.67</v>
      </c>
      <c r="V13" s="1">
        <v>6.67</v>
      </c>
      <c r="W13" s="1">
        <v>49</v>
      </c>
      <c r="X13" s="1">
        <v>1.33</v>
      </c>
      <c r="Y13" s="1">
        <v>0</v>
      </c>
      <c r="Z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0.05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17</v>
      </c>
      <c r="AL13" s="1">
        <v>7.17</v>
      </c>
      <c r="AM13" s="1">
        <v>7.27</v>
      </c>
      <c r="AN13" s="1">
        <v>0.8</v>
      </c>
      <c r="AO13" s="1">
        <v>3.8</v>
      </c>
      <c r="AP13" s="1">
        <v>6.33</v>
      </c>
      <c r="AQ13" s="1">
        <v>6.33</v>
      </c>
      <c r="AR13" s="1">
        <v>0</v>
      </c>
      <c r="AS13" s="1">
        <v>2</v>
      </c>
      <c r="AT13" s="1">
        <v>2</v>
      </c>
      <c r="AU13" s="1">
        <v>0.67</v>
      </c>
      <c r="AV13" s="1">
        <v>0.67</v>
      </c>
      <c r="AW13" s="1">
        <v>100</v>
      </c>
      <c r="AX13" s="1">
        <v>2</v>
      </c>
      <c r="AY13" s="1">
        <v>0</v>
      </c>
      <c r="AZ13" s="1">
        <v>0</v>
      </c>
      <c r="BA13" s="1">
        <v>0.33</v>
      </c>
      <c r="BB13" s="1">
        <v>0.33</v>
      </c>
      <c r="BC13" s="1">
        <v>12</v>
      </c>
      <c r="BD13" s="1">
        <v>8</v>
      </c>
      <c r="BE13" s="1">
        <v>3.33</v>
      </c>
      <c r="BF13" s="1">
        <v>0</v>
      </c>
      <c r="BG13" s="1">
        <v>1.67</v>
      </c>
      <c r="BH13" s="1">
        <v>3</v>
      </c>
      <c r="BI13" s="1">
        <v>1.62</v>
      </c>
      <c r="BJ13" s="1">
        <v>21.33</v>
      </c>
      <c r="BK13" s="1">
        <v>12.33</v>
      </c>
      <c r="BL13" s="1">
        <v>58</v>
      </c>
      <c r="BM13" s="1">
        <v>19.670000000000002</v>
      </c>
      <c r="BN13" s="1">
        <v>10</v>
      </c>
      <c r="BO13" s="1">
        <v>51</v>
      </c>
      <c r="BP13" s="1">
        <v>13.67</v>
      </c>
      <c r="BQ13" s="1">
        <v>6.67</v>
      </c>
      <c r="BR13" s="1">
        <v>49</v>
      </c>
      <c r="BS13" s="1">
        <v>0.67</v>
      </c>
      <c r="BT13" s="1">
        <v>0</v>
      </c>
      <c r="BU13" s="1">
        <v>3</v>
      </c>
      <c r="BV13" s="1">
        <v>0</v>
      </c>
      <c r="BW13" s="1">
        <v>1</v>
      </c>
      <c r="BX13" s="1">
        <v>5</v>
      </c>
      <c r="BY13" s="1">
        <v>43.67</v>
      </c>
      <c r="BZ13" s="1">
        <v>2.67</v>
      </c>
      <c r="CA13" s="1">
        <v>3.67</v>
      </c>
      <c r="CB13" s="1">
        <v>2</v>
      </c>
      <c r="CC13" s="1">
        <v>0.67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5.5903331999999999</v>
      </c>
      <c r="CL13" s="1">
        <v>2</v>
      </c>
    </row>
    <row r="14" spans="1:90" x14ac:dyDescent="0.25">
      <c r="A14" s="1" t="s">
        <v>71</v>
      </c>
      <c r="B14" s="1">
        <v>7.4</v>
      </c>
      <c r="C14" s="1">
        <v>1</v>
      </c>
      <c r="D14" s="1">
        <v>30</v>
      </c>
      <c r="E14" s="1">
        <v>0.36</v>
      </c>
      <c r="F14" s="1">
        <v>0.5</v>
      </c>
      <c r="G14" s="1">
        <v>0.5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0.46</v>
      </c>
      <c r="P14" s="1">
        <v>0.46</v>
      </c>
      <c r="Q14" s="1">
        <v>1</v>
      </c>
      <c r="R14" s="1">
        <v>1</v>
      </c>
      <c r="S14" s="1">
        <v>0</v>
      </c>
      <c r="T14" s="1">
        <v>1</v>
      </c>
      <c r="U14" s="1">
        <v>3</v>
      </c>
      <c r="V14" s="1">
        <v>2</v>
      </c>
      <c r="W14" s="1">
        <v>67</v>
      </c>
      <c r="X14" s="1">
        <v>1</v>
      </c>
      <c r="Y14" s="1">
        <v>1</v>
      </c>
      <c r="Z14" s="1">
        <v>100</v>
      </c>
      <c r="AA14" s="1">
        <v>0</v>
      </c>
      <c r="AB14" s="1">
        <v>0</v>
      </c>
      <c r="AC14" s="1">
        <v>1</v>
      </c>
      <c r="AD14" s="1">
        <v>0</v>
      </c>
      <c r="AE14" s="1">
        <v>0.08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23</v>
      </c>
      <c r="AL14" s="1">
        <v>14.5</v>
      </c>
      <c r="AM14" s="1">
        <v>39.200000000000003</v>
      </c>
      <c r="AN14" s="1">
        <v>2.1</v>
      </c>
      <c r="AO14" s="1">
        <v>3.7</v>
      </c>
      <c r="AP14" s="1">
        <v>1</v>
      </c>
      <c r="AQ14" s="1">
        <v>25</v>
      </c>
      <c r="AR14" s="1">
        <v>0</v>
      </c>
      <c r="AS14" s="1">
        <v>4</v>
      </c>
      <c r="AT14" s="1">
        <v>4</v>
      </c>
      <c r="AU14" s="1">
        <v>1</v>
      </c>
      <c r="AV14" s="1">
        <v>0</v>
      </c>
      <c r="AW14" s="1">
        <v>0</v>
      </c>
      <c r="AX14" s="1">
        <v>2</v>
      </c>
      <c r="AY14" s="1">
        <v>1</v>
      </c>
      <c r="AZ14" s="1">
        <v>0</v>
      </c>
      <c r="BA14" s="1">
        <v>0</v>
      </c>
      <c r="BB14" s="1">
        <v>1</v>
      </c>
      <c r="BC14" s="1">
        <v>20</v>
      </c>
      <c r="BD14" s="1">
        <v>10</v>
      </c>
      <c r="BE14" s="1">
        <v>8</v>
      </c>
      <c r="BF14" s="1">
        <v>1</v>
      </c>
      <c r="BG14" s="1">
        <v>2</v>
      </c>
      <c r="BH14" s="1">
        <v>6</v>
      </c>
      <c r="BI14" s="1">
        <v>3.21</v>
      </c>
      <c r="BJ14" s="1">
        <v>5</v>
      </c>
      <c r="BK14" s="1">
        <v>4</v>
      </c>
      <c r="BL14" s="1">
        <v>80</v>
      </c>
      <c r="BM14" s="1">
        <v>4</v>
      </c>
      <c r="BN14" s="1">
        <v>3</v>
      </c>
      <c r="BO14" s="1">
        <v>75</v>
      </c>
      <c r="BP14" s="1">
        <v>3</v>
      </c>
      <c r="BQ14" s="1">
        <v>2</v>
      </c>
      <c r="BR14" s="1">
        <v>67</v>
      </c>
      <c r="BS14" s="1">
        <v>0</v>
      </c>
      <c r="BT14" s="1">
        <v>0</v>
      </c>
      <c r="BU14" s="1">
        <v>0</v>
      </c>
      <c r="BV14" s="1">
        <v>1</v>
      </c>
      <c r="BW14" s="1">
        <v>0</v>
      </c>
      <c r="BX14" s="1">
        <v>0</v>
      </c>
      <c r="BY14" s="1">
        <v>13</v>
      </c>
      <c r="BZ14" s="1">
        <v>4</v>
      </c>
      <c r="CA14" s="1">
        <v>0</v>
      </c>
      <c r="CB14" s="1">
        <v>0</v>
      </c>
      <c r="CC14" s="1">
        <v>1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-1.3757372999999995</v>
      </c>
      <c r="CL14" s="1">
        <v>2</v>
      </c>
    </row>
    <row r="15" spans="1:90" x14ac:dyDescent="0.25">
      <c r="A15" s="1" t="s">
        <v>72</v>
      </c>
      <c r="B15" s="1">
        <v>5.8</v>
      </c>
      <c r="C15" s="1">
        <v>3</v>
      </c>
      <c r="D15" s="1">
        <v>86.33</v>
      </c>
      <c r="E15" s="1">
        <v>0.38</v>
      </c>
      <c r="F15" s="1">
        <v>0</v>
      </c>
      <c r="G15" s="1">
        <v>0.3</v>
      </c>
      <c r="H15" s="1">
        <v>0</v>
      </c>
      <c r="I15" s="1">
        <v>1</v>
      </c>
      <c r="J15" s="1">
        <v>0</v>
      </c>
      <c r="K15" s="1">
        <v>1</v>
      </c>
      <c r="L15" s="1">
        <v>0</v>
      </c>
      <c r="M15" s="1">
        <v>0.33</v>
      </c>
      <c r="N15" s="1">
        <v>0</v>
      </c>
      <c r="O15" s="1">
        <v>0.13</v>
      </c>
      <c r="P15" s="1">
        <v>0.13</v>
      </c>
      <c r="Q15" s="1">
        <v>0</v>
      </c>
      <c r="R15" s="1">
        <v>0</v>
      </c>
      <c r="S15" s="1">
        <v>0</v>
      </c>
      <c r="T15" s="1">
        <v>0</v>
      </c>
      <c r="U15" s="1">
        <v>6.67</v>
      </c>
      <c r="V15" s="1">
        <v>5</v>
      </c>
      <c r="W15" s="1">
        <v>75</v>
      </c>
      <c r="X15" s="1">
        <v>0</v>
      </c>
      <c r="Y15" s="1">
        <v>0</v>
      </c>
      <c r="AA15" s="1">
        <v>0</v>
      </c>
      <c r="AB15" s="1">
        <v>0</v>
      </c>
      <c r="AC15" s="1">
        <v>0.67</v>
      </c>
      <c r="AD15" s="1">
        <v>0.33</v>
      </c>
      <c r="AE15" s="1">
        <v>0.19</v>
      </c>
      <c r="AF15" s="1">
        <v>0</v>
      </c>
      <c r="AG15" s="1">
        <v>0</v>
      </c>
      <c r="AH15" s="1">
        <v>0.33</v>
      </c>
      <c r="AI15" s="1">
        <v>0</v>
      </c>
      <c r="AJ15" s="1">
        <v>0.67</v>
      </c>
      <c r="AK15" s="1">
        <v>19</v>
      </c>
      <c r="AL15" s="1">
        <v>10.4</v>
      </c>
      <c r="AM15" s="1">
        <v>2.67</v>
      </c>
      <c r="AN15" s="1">
        <v>1.1000000000000001</v>
      </c>
      <c r="AO15" s="1">
        <v>3.8</v>
      </c>
      <c r="AP15" s="1">
        <v>5</v>
      </c>
      <c r="AQ15" s="1">
        <v>5</v>
      </c>
      <c r="AR15" s="1">
        <v>0</v>
      </c>
      <c r="AS15" s="1">
        <v>1.67</v>
      </c>
      <c r="AT15" s="1">
        <v>2.33</v>
      </c>
      <c r="AU15" s="1">
        <v>0.67</v>
      </c>
      <c r="AV15" s="1">
        <v>0.33</v>
      </c>
      <c r="AW15" s="1">
        <v>49</v>
      </c>
      <c r="AX15" s="1">
        <v>4.33</v>
      </c>
      <c r="AY15" s="1">
        <v>0</v>
      </c>
      <c r="AZ15" s="1">
        <v>0</v>
      </c>
      <c r="BA15" s="1">
        <v>0.33</v>
      </c>
      <c r="BB15" s="1">
        <v>0.33</v>
      </c>
      <c r="BC15" s="1">
        <v>16</v>
      </c>
      <c r="BD15" s="1">
        <v>9.67</v>
      </c>
      <c r="BE15" s="1">
        <v>6.67</v>
      </c>
      <c r="BF15" s="1">
        <v>1.33</v>
      </c>
      <c r="BG15" s="1">
        <v>2.67</v>
      </c>
      <c r="BH15" s="1">
        <v>2.33</v>
      </c>
      <c r="BI15" s="1">
        <v>2.04</v>
      </c>
      <c r="BJ15" s="1">
        <v>16.670000000000002</v>
      </c>
      <c r="BK15" s="1">
        <v>13.33</v>
      </c>
      <c r="BL15" s="1">
        <v>80</v>
      </c>
      <c r="BM15" s="1">
        <v>9.33</v>
      </c>
      <c r="BN15" s="1">
        <v>6.67</v>
      </c>
      <c r="BO15" s="1">
        <v>71</v>
      </c>
      <c r="BP15" s="1">
        <v>6.67</v>
      </c>
      <c r="BQ15" s="1">
        <v>5</v>
      </c>
      <c r="BR15" s="1">
        <v>75</v>
      </c>
      <c r="BS15" s="1">
        <v>0.33</v>
      </c>
      <c r="BT15" s="1">
        <v>0</v>
      </c>
      <c r="BU15" s="1">
        <v>3</v>
      </c>
      <c r="BV15" s="1">
        <v>0</v>
      </c>
      <c r="BW15" s="1">
        <v>2</v>
      </c>
      <c r="BX15" s="1">
        <v>1</v>
      </c>
      <c r="BY15" s="1">
        <v>27.33</v>
      </c>
      <c r="BZ15" s="1">
        <v>3.33</v>
      </c>
      <c r="CA15" s="1">
        <v>1.67</v>
      </c>
      <c r="CB15" s="1">
        <v>0.67</v>
      </c>
      <c r="CC15" s="1">
        <v>0.33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3.9507746000000026</v>
      </c>
      <c r="CL15" s="1">
        <v>2</v>
      </c>
    </row>
    <row r="16" spans="1:90" x14ac:dyDescent="0.25">
      <c r="A16" s="1" t="s">
        <v>78</v>
      </c>
      <c r="B16" s="1">
        <v>5.9</v>
      </c>
      <c r="C16" s="1">
        <v>2</v>
      </c>
      <c r="D16" s="1">
        <v>67.5</v>
      </c>
      <c r="E16" s="1">
        <v>0.63</v>
      </c>
      <c r="F16" s="1">
        <v>0.6</v>
      </c>
      <c r="G16" s="1">
        <v>1.1000000000000001</v>
      </c>
      <c r="H16" s="1">
        <v>3</v>
      </c>
      <c r="I16" s="1">
        <v>3</v>
      </c>
      <c r="J16" s="1">
        <v>2</v>
      </c>
      <c r="K16" s="1">
        <v>2.5</v>
      </c>
      <c r="L16" s="1">
        <v>0.5</v>
      </c>
      <c r="M16" s="1">
        <v>2</v>
      </c>
      <c r="N16" s="1">
        <v>0</v>
      </c>
      <c r="O16" s="1">
        <v>0.94</v>
      </c>
      <c r="P16" s="1">
        <v>0.94</v>
      </c>
      <c r="Q16" s="1">
        <v>1.5</v>
      </c>
      <c r="R16" s="1">
        <v>1.5</v>
      </c>
      <c r="S16" s="1">
        <v>0</v>
      </c>
      <c r="T16" s="1">
        <v>0</v>
      </c>
      <c r="U16" s="1">
        <v>10.5</v>
      </c>
      <c r="V16" s="1">
        <v>6.5</v>
      </c>
      <c r="W16" s="1">
        <v>62</v>
      </c>
      <c r="X16" s="1">
        <v>0.5</v>
      </c>
      <c r="Y16" s="1">
        <v>0</v>
      </c>
      <c r="Z16" s="1">
        <v>0</v>
      </c>
      <c r="AA16" s="1">
        <v>0</v>
      </c>
      <c r="AB16" s="1">
        <v>0</v>
      </c>
      <c r="AC16" s="1">
        <v>0.5</v>
      </c>
      <c r="AD16" s="1">
        <v>0</v>
      </c>
      <c r="AE16" s="1">
        <v>0.15</v>
      </c>
      <c r="AF16" s="1">
        <v>0</v>
      </c>
      <c r="AG16" s="1">
        <v>0</v>
      </c>
      <c r="AH16" s="1">
        <v>0.5</v>
      </c>
      <c r="AI16" s="1">
        <v>0</v>
      </c>
      <c r="AJ16" s="1">
        <v>0</v>
      </c>
      <c r="AK16" s="1">
        <v>62</v>
      </c>
      <c r="AL16" s="1">
        <v>6.6</v>
      </c>
      <c r="AM16" s="1">
        <v>53.2</v>
      </c>
      <c r="AN16" s="1">
        <v>4.2</v>
      </c>
      <c r="AO16" s="1">
        <v>6.6</v>
      </c>
      <c r="AP16" s="1">
        <v>0.5</v>
      </c>
      <c r="AQ16" s="1">
        <v>36.5</v>
      </c>
      <c r="AR16" s="1">
        <v>1.5</v>
      </c>
      <c r="AS16" s="1">
        <v>8.5</v>
      </c>
      <c r="AT16" s="1">
        <v>1.5</v>
      </c>
      <c r="AU16" s="1">
        <v>0.5</v>
      </c>
      <c r="AV16" s="1">
        <v>0.5</v>
      </c>
      <c r="AW16" s="1">
        <v>100</v>
      </c>
      <c r="AX16" s="1">
        <v>2</v>
      </c>
      <c r="AY16" s="1">
        <v>0.5</v>
      </c>
      <c r="AZ16" s="1">
        <v>0</v>
      </c>
      <c r="BA16" s="1">
        <v>0</v>
      </c>
      <c r="BB16" s="1">
        <v>0.5</v>
      </c>
      <c r="BC16" s="1">
        <v>17.5</v>
      </c>
      <c r="BD16" s="1">
        <v>10.5</v>
      </c>
      <c r="BE16" s="1">
        <v>4</v>
      </c>
      <c r="BF16" s="1">
        <v>2</v>
      </c>
      <c r="BG16" s="1">
        <v>3.5</v>
      </c>
      <c r="BH16" s="1">
        <v>1.5</v>
      </c>
      <c r="BI16" s="1">
        <v>1.38</v>
      </c>
      <c r="BJ16" s="1">
        <v>16</v>
      </c>
      <c r="BK16" s="1">
        <v>10</v>
      </c>
      <c r="BL16" s="1">
        <v>63</v>
      </c>
      <c r="BM16" s="1">
        <v>14.5</v>
      </c>
      <c r="BN16" s="1">
        <v>8</v>
      </c>
      <c r="BO16" s="1">
        <v>55</v>
      </c>
      <c r="BP16" s="1">
        <v>10.5</v>
      </c>
      <c r="BQ16" s="1">
        <v>6.5</v>
      </c>
      <c r="BR16" s="1">
        <v>62</v>
      </c>
      <c r="BS16" s="1">
        <v>0</v>
      </c>
      <c r="BT16" s="1">
        <v>0</v>
      </c>
      <c r="BU16" s="1">
        <v>2</v>
      </c>
      <c r="BV16" s="1">
        <v>0</v>
      </c>
      <c r="BW16" s="1">
        <v>1</v>
      </c>
      <c r="BX16" s="1">
        <v>1</v>
      </c>
      <c r="BY16" s="1">
        <v>33.5</v>
      </c>
      <c r="BZ16" s="1">
        <v>6</v>
      </c>
      <c r="CA16" s="1">
        <v>3</v>
      </c>
      <c r="CB16" s="1">
        <v>1.5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5.6693240999999972</v>
      </c>
      <c r="CL16" s="1">
        <v>2</v>
      </c>
    </row>
    <row r="17" spans="1:90" x14ac:dyDescent="0.25">
      <c r="A17" s="1" t="s">
        <v>79</v>
      </c>
      <c r="B17" s="1">
        <v>12.3</v>
      </c>
      <c r="C17" s="1">
        <v>3</v>
      </c>
      <c r="D17" s="1">
        <v>90</v>
      </c>
      <c r="E17" s="1">
        <v>0.56000000000000005</v>
      </c>
      <c r="F17" s="1">
        <v>0.4</v>
      </c>
      <c r="G17" s="1">
        <v>0.9</v>
      </c>
      <c r="H17" s="1">
        <v>2</v>
      </c>
      <c r="I17" s="1">
        <v>3</v>
      </c>
      <c r="J17" s="1">
        <v>2</v>
      </c>
      <c r="K17" s="1">
        <v>1.33</v>
      </c>
      <c r="L17" s="1">
        <v>1.67</v>
      </c>
      <c r="M17" s="1">
        <v>0.67</v>
      </c>
      <c r="N17" s="1">
        <v>0.33</v>
      </c>
      <c r="O17" s="1">
        <v>0.53</v>
      </c>
      <c r="P17" s="1">
        <v>0.53</v>
      </c>
      <c r="Q17" s="1">
        <v>0.33</v>
      </c>
      <c r="R17" s="1">
        <v>0.33</v>
      </c>
      <c r="S17" s="1">
        <v>0</v>
      </c>
      <c r="T17" s="1">
        <v>0</v>
      </c>
      <c r="U17" s="1">
        <v>11.33</v>
      </c>
      <c r="V17" s="1">
        <v>8.67</v>
      </c>
      <c r="W17" s="1">
        <v>77</v>
      </c>
      <c r="X17" s="1">
        <v>0.33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0.67</v>
      </c>
      <c r="AE17" s="1">
        <v>0.38</v>
      </c>
      <c r="AF17" s="1">
        <v>0.33</v>
      </c>
      <c r="AG17" s="1">
        <v>0</v>
      </c>
      <c r="AH17" s="1">
        <v>0</v>
      </c>
      <c r="AI17" s="1">
        <v>0</v>
      </c>
      <c r="AJ17" s="1">
        <v>0</v>
      </c>
      <c r="AK17" s="1">
        <v>42.67</v>
      </c>
      <c r="AL17" s="1">
        <v>16.3</v>
      </c>
      <c r="AM17" s="1">
        <v>25.07</v>
      </c>
      <c r="AN17" s="1">
        <v>3.2</v>
      </c>
      <c r="AO17" s="1">
        <v>6.3</v>
      </c>
      <c r="AP17" s="1">
        <v>4.67</v>
      </c>
      <c r="AQ17" s="1">
        <v>15.67</v>
      </c>
      <c r="AR17" s="1">
        <v>1</v>
      </c>
      <c r="AS17" s="1">
        <v>5.33</v>
      </c>
      <c r="AT17" s="1">
        <v>1.33</v>
      </c>
      <c r="AU17" s="1">
        <v>0.67</v>
      </c>
      <c r="AV17" s="1">
        <v>0.33</v>
      </c>
      <c r="AW17" s="1">
        <v>49</v>
      </c>
      <c r="AX17" s="1">
        <v>0.67</v>
      </c>
      <c r="AY17" s="1">
        <v>0.67</v>
      </c>
      <c r="AZ17" s="1">
        <v>0</v>
      </c>
      <c r="BA17" s="1">
        <v>0</v>
      </c>
      <c r="BB17" s="1">
        <v>0.67</v>
      </c>
      <c r="BC17" s="1">
        <v>11.33</v>
      </c>
      <c r="BD17" s="1">
        <v>7.33</v>
      </c>
      <c r="BE17" s="1">
        <v>2.67</v>
      </c>
      <c r="BF17" s="1">
        <v>0</v>
      </c>
      <c r="BG17" s="1">
        <v>1.67</v>
      </c>
      <c r="BH17" s="1">
        <v>1.33</v>
      </c>
      <c r="BI17" s="1">
        <v>1.03</v>
      </c>
      <c r="BJ17" s="1">
        <v>25.67</v>
      </c>
      <c r="BK17" s="1">
        <v>20.329999999999998</v>
      </c>
      <c r="BL17" s="1">
        <v>79</v>
      </c>
      <c r="BM17" s="1">
        <v>20</v>
      </c>
      <c r="BN17" s="1">
        <v>14.67</v>
      </c>
      <c r="BO17" s="1">
        <v>73</v>
      </c>
      <c r="BP17" s="1">
        <v>11.33</v>
      </c>
      <c r="BQ17" s="1">
        <v>8.67</v>
      </c>
      <c r="BR17" s="1">
        <v>77</v>
      </c>
      <c r="BS17" s="1">
        <v>0.33</v>
      </c>
      <c r="BT17" s="1">
        <v>0</v>
      </c>
      <c r="BU17" s="1">
        <v>3</v>
      </c>
      <c r="BV17" s="1">
        <v>0</v>
      </c>
      <c r="BW17" s="1">
        <v>0</v>
      </c>
      <c r="BX17" s="1">
        <v>1.33</v>
      </c>
      <c r="BY17" s="1">
        <v>41</v>
      </c>
      <c r="BZ17" s="1">
        <v>6.33</v>
      </c>
      <c r="CA17" s="1">
        <v>1.67</v>
      </c>
      <c r="CB17" s="1">
        <v>1</v>
      </c>
      <c r="CC17" s="1">
        <v>0.33</v>
      </c>
      <c r="CD17" s="1">
        <v>0</v>
      </c>
      <c r="CE17" s="1">
        <v>0</v>
      </c>
      <c r="CF17" s="1">
        <v>0</v>
      </c>
      <c r="CG17" s="1">
        <v>1</v>
      </c>
      <c r="CH17" s="1">
        <v>0</v>
      </c>
      <c r="CI17" s="1">
        <v>0</v>
      </c>
      <c r="CJ17" s="1">
        <v>0</v>
      </c>
      <c r="CK17" s="1">
        <f t="shared" si="0"/>
        <v>6.6484844999999968</v>
      </c>
      <c r="CL17" s="1">
        <v>2</v>
      </c>
    </row>
    <row r="18" spans="1:90" x14ac:dyDescent="0.25">
      <c r="A18" s="1" t="s">
        <v>82</v>
      </c>
      <c r="B18" s="1">
        <v>8.5</v>
      </c>
      <c r="C18" s="1">
        <v>2</v>
      </c>
      <c r="D18" s="1">
        <v>88.5</v>
      </c>
      <c r="E18" s="1">
        <v>0.17</v>
      </c>
      <c r="F18" s="1">
        <v>0.33</v>
      </c>
      <c r="G18" s="1">
        <v>0.4</v>
      </c>
      <c r="H18" s="1">
        <v>2</v>
      </c>
      <c r="I18" s="1">
        <v>2.5</v>
      </c>
      <c r="J18" s="1">
        <v>1</v>
      </c>
      <c r="K18" s="1">
        <v>2.5</v>
      </c>
      <c r="L18" s="1">
        <v>0</v>
      </c>
      <c r="M18" s="1">
        <v>0</v>
      </c>
      <c r="N18" s="1">
        <v>0</v>
      </c>
      <c r="O18" s="1">
        <v>0.22</v>
      </c>
      <c r="P18" s="1">
        <v>0.22</v>
      </c>
      <c r="Q18" s="1">
        <v>0</v>
      </c>
      <c r="R18" s="1">
        <v>0</v>
      </c>
      <c r="S18" s="1">
        <v>0</v>
      </c>
      <c r="T18" s="1">
        <v>0</v>
      </c>
      <c r="U18" s="1">
        <v>11.5</v>
      </c>
      <c r="V18" s="1">
        <v>9</v>
      </c>
      <c r="W18" s="1">
        <v>78</v>
      </c>
      <c r="X18" s="1">
        <v>0.5</v>
      </c>
      <c r="Y18" s="1">
        <v>0</v>
      </c>
      <c r="Z18" s="1">
        <v>0</v>
      </c>
      <c r="AA18" s="1">
        <v>0</v>
      </c>
      <c r="AB18" s="1">
        <v>0</v>
      </c>
      <c r="AC18" s="1">
        <v>2.5</v>
      </c>
      <c r="AD18" s="1">
        <v>0</v>
      </c>
      <c r="AE18" s="1">
        <v>0.19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47.5</v>
      </c>
      <c r="AL18" s="1">
        <v>29.35</v>
      </c>
      <c r="AM18" s="1">
        <v>25.7</v>
      </c>
      <c r="AN18" s="1">
        <v>1.5</v>
      </c>
      <c r="AO18" s="1">
        <v>4.7</v>
      </c>
      <c r="AP18" s="1">
        <v>12.5</v>
      </c>
      <c r="AQ18" s="1">
        <v>21.5</v>
      </c>
      <c r="AR18" s="1">
        <v>0</v>
      </c>
      <c r="AS18" s="1">
        <v>5</v>
      </c>
      <c r="AT18" s="1">
        <v>1.5</v>
      </c>
      <c r="AU18" s="1">
        <v>1</v>
      </c>
      <c r="AV18" s="1">
        <v>0.5</v>
      </c>
      <c r="AW18" s="1">
        <v>50</v>
      </c>
      <c r="AX18" s="1">
        <v>5</v>
      </c>
      <c r="AY18" s="1">
        <v>0.5</v>
      </c>
      <c r="AZ18" s="1">
        <v>0</v>
      </c>
      <c r="BA18" s="1">
        <v>1</v>
      </c>
      <c r="BB18" s="1">
        <v>1.5</v>
      </c>
      <c r="BC18" s="1">
        <v>8</v>
      </c>
      <c r="BD18" s="1">
        <v>6</v>
      </c>
      <c r="BE18" s="1">
        <v>4.5</v>
      </c>
      <c r="BF18" s="1">
        <v>0.5</v>
      </c>
      <c r="BG18" s="1">
        <v>0.5</v>
      </c>
      <c r="BH18" s="1">
        <v>2</v>
      </c>
      <c r="BI18" s="1">
        <v>1.56</v>
      </c>
      <c r="BJ18" s="1">
        <v>37.5</v>
      </c>
      <c r="BK18" s="1">
        <v>31.5</v>
      </c>
      <c r="BL18" s="1">
        <v>84</v>
      </c>
      <c r="BM18" s="1">
        <v>27.5</v>
      </c>
      <c r="BN18" s="1">
        <v>22.5</v>
      </c>
      <c r="BO18" s="1">
        <v>82</v>
      </c>
      <c r="BP18" s="1">
        <v>11.5</v>
      </c>
      <c r="BQ18" s="1">
        <v>9</v>
      </c>
      <c r="BR18" s="1">
        <v>78</v>
      </c>
      <c r="BS18" s="1">
        <v>0</v>
      </c>
      <c r="BT18" s="1">
        <v>0</v>
      </c>
      <c r="BU18" s="1">
        <v>2</v>
      </c>
      <c r="BV18" s="1">
        <v>0</v>
      </c>
      <c r="BW18" s="1">
        <v>1</v>
      </c>
      <c r="BX18" s="1">
        <v>2</v>
      </c>
      <c r="BY18" s="1">
        <v>55</v>
      </c>
      <c r="BZ18" s="1">
        <v>4</v>
      </c>
      <c r="CA18" s="1">
        <v>2</v>
      </c>
      <c r="CB18" s="1">
        <v>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3.8874049999999993</v>
      </c>
      <c r="CL18" s="1">
        <v>2</v>
      </c>
    </row>
    <row r="19" spans="1:90" x14ac:dyDescent="0.25">
      <c r="A19" s="1" t="s">
        <v>106</v>
      </c>
      <c r="B19" s="1">
        <v>5.4</v>
      </c>
      <c r="C19" s="1">
        <v>3</v>
      </c>
      <c r="D19" s="1">
        <v>89</v>
      </c>
      <c r="E19" s="1">
        <v>0.42</v>
      </c>
      <c r="F19" s="1">
        <v>0.5</v>
      </c>
      <c r="G19" s="1">
        <v>0.6</v>
      </c>
      <c r="H19" s="1">
        <v>3</v>
      </c>
      <c r="I19" s="1">
        <v>1.33</v>
      </c>
      <c r="J19" s="1">
        <v>1</v>
      </c>
      <c r="K19" s="1">
        <v>1.33</v>
      </c>
      <c r="L19" s="1">
        <v>0</v>
      </c>
      <c r="M19" s="1">
        <v>0.67</v>
      </c>
      <c r="N19" s="1">
        <v>0</v>
      </c>
      <c r="O19" s="1">
        <v>0.37</v>
      </c>
      <c r="P19" s="1">
        <v>0.37</v>
      </c>
      <c r="Q19" s="1">
        <v>1</v>
      </c>
      <c r="R19" s="1">
        <v>1</v>
      </c>
      <c r="S19" s="1">
        <v>0</v>
      </c>
      <c r="T19" s="1">
        <v>0</v>
      </c>
      <c r="U19" s="1">
        <v>9</v>
      </c>
      <c r="V19" s="1">
        <v>6.33</v>
      </c>
      <c r="W19" s="1">
        <v>70</v>
      </c>
      <c r="X19" s="1">
        <v>0.33</v>
      </c>
      <c r="Y19" s="1">
        <v>0.33</v>
      </c>
      <c r="Z19" s="1">
        <v>100</v>
      </c>
      <c r="AA19" s="1">
        <v>0</v>
      </c>
      <c r="AB19" s="1">
        <v>0</v>
      </c>
      <c r="AC19" s="1">
        <v>0.33</v>
      </c>
      <c r="AD19" s="1">
        <v>0.33</v>
      </c>
      <c r="AE19" s="1">
        <v>0.19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25.67</v>
      </c>
      <c r="AL19" s="1">
        <v>9.4700000000000006</v>
      </c>
      <c r="AM19" s="1">
        <v>37.130000000000003</v>
      </c>
      <c r="AN19" s="1">
        <v>2.1</v>
      </c>
      <c r="AO19" s="1">
        <v>5.0999999999999996</v>
      </c>
      <c r="AP19" s="1">
        <v>6</v>
      </c>
      <c r="AQ19" s="1">
        <v>30</v>
      </c>
      <c r="AR19" s="1">
        <v>1.67</v>
      </c>
      <c r="AS19" s="1">
        <v>7.67</v>
      </c>
      <c r="AT19" s="1">
        <v>1.33</v>
      </c>
      <c r="AU19" s="1">
        <v>0</v>
      </c>
      <c r="AV19" s="1">
        <v>0</v>
      </c>
      <c r="AX19" s="1">
        <v>4</v>
      </c>
      <c r="AY19" s="1">
        <v>0.67</v>
      </c>
      <c r="AZ19" s="1">
        <v>0</v>
      </c>
      <c r="BA19" s="1">
        <v>0.67</v>
      </c>
      <c r="BB19" s="1">
        <v>1.33</v>
      </c>
      <c r="BC19" s="1">
        <v>13.33</v>
      </c>
      <c r="BD19" s="1">
        <v>9.33</v>
      </c>
      <c r="BE19" s="1">
        <v>3.67</v>
      </c>
      <c r="BF19" s="1">
        <v>1</v>
      </c>
      <c r="BG19" s="1">
        <v>4</v>
      </c>
      <c r="BH19" s="1">
        <v>1.67</v>
      </c>
      <c r="BI19" s="1">
        <v>1.34</v>
      </c>
      <c r="BJ19" s="1">
        <v>28.33</v>
      </c>
      <c r="BK19" s="1">
        <v>22</v>
      </c>
      <c r="BL19" s="1">
        <v>78</v>
      </c>
      <c r="BM19" s="1">
        <v>17.670000000000002</v>
      </c>
      <c r="BN19" s="1">
        <v>13.67</v>
      </c>
      <c r="BO19" s="1">
        <v>77</v>
      </c>
      <c r="BP19" s="1">
        <v>9</v>
      </c>
      <c r="BQ19" s="1">
        <v>6.33</v>
      </c>
      <c r="BR19" s="1">
        <v>70</v>
      </c>
      <c r="BS19" s="1">
        <v>0.33</v>
      </c>
      <c r="BT19" s="1">
        <v>0</v>
      </c>
      <c r="BU19" s="1">
        <v>3</v>
      </c>
      <c r="BV19" s="1">
        <v>0</v>
      </c>
      <c r="BW19" s="1">
        <v>2</v>
      </c>
      <c r="BX19" s="1">
        <v>1.67</v>
      </c>
      <c r="BY19" s="1">
        <v>45</v>
      </c>
      <c r="BZ19" s="1">
        <v>2.67</v>
      </c>
      <c r="CA19" s="1">
        <v>1</v>
      </c>
      <c r="CB19" s="1">
        <v>1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4.2072719000000003</v>
      </c>
      <c r="CL19" s="1">
        <v>2</v>
      </c>
    </row>
    <row r="20" spans="1:90" x14ac:dyDescent="0.25">
      <c r="A20" s="1" t="s">
        <v>86</v>
      </c>
      <c r="B20" s="1">
        <v>5.3</v>
      </c>
      <c r="C20" s="1">
        <v>2</v>
      </c>
      <c r="D20" s="1">
        <v>28</v>
      </c>
      <c r="E20" s="1">
        <v>0.03</v>
      </c>
      <c r="F20" s="1">
        <v>0</v>
      </c>
      <c r="G20" s="1">
        <v>0.1</v>
      </c>
      <c r="H20" s="1">
        <v>0</v>
      </c>
      <c r="I20" s="1">
        <v>1</v>
      </c>
      <c r="J20" s="1">
        <v>0</v>
      </c>
      <c r="K20" s="1">
        <v>0.5</v>
      </c>
      <c r="L20" s="1">
        <v>0.5</v>
      </c>
      <c r="M20" s="1">
        <v>0</v>
      </c>
      <c r="N20" s="1">
        <v>0</v>
      </c>
      <c r="O20" s="1">
        <v>0.02</v>
      </c>
      <c r="P20" s="1">
        <v>0.02</v>
      </c>
      <c r="Q20" s="1">
        <v>0</v>
      </c>
      <c r="R20" s="1">
        <v>0</v>
      </c>
      <c r="S20" s="1">
        <v>0</v>
      </c>
      <c r="T20" s="1">
        <v>0</v>
      </c>
      <c r="U20" s="1">
        <v>3</v>
      </c>
      <c r="V20" s="1">
        <v>1</v>
      </c>
      <c r="W20" s="1">
        <v>33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0.03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14</v>
      </c>
      <c r="AL20" s="1">
        <v>0.2</v>
      </c>
      <c r="AM20" s="1">
        <v>0.3</v>
      </c>
      <c r="AN20" s="1">
        <v>0.2</v>
      </c>
      <c r="AO20" s="1">
        <v>1.6</v>
      </c>
      <c r="AP20" s="1">
        <v>2</v>
      </c>
      <c r="AQ20" s="1">
        <v>2</v>
      </c>
      <c r="AR20" s="1">
        <v>0</v>
      </c>
      <c r="AS20" s="1">
        <v>1</v>
      </c>
      <c r="AT20" s="1">
        <v>0.5</v>
      </c>
      <c r="AU20" s="1">
        <v>0</v>
      </c>
      <c r="AV20" s="1">
        <v>0</v>
      </c>
      <c r="AX20" s="1">
        <v>0.5</v>
      </c>
      <c r="AY20" s="1">
        <v>0</v>
      </c>
      <c r="AZ20" s="1">
        <v>0</v>
      </c>
      <c r="BA20" s="1">
        <v>0.5</v>
      </c>
      <c r="BB20" s="1">
        <v>0.5</v>
      </c>
      <c r="BC20" s="1">
        <v>7.5</v>
      </c>
      <c r="BD20" s="1">
        <v>2.5</v>
      </c>
      <c r="BE20" s="1">
        <v>3.5</v>
      </c>
      <c r="BF20" s="1">
        <v>0.5</v>
      </c>
      <c r="BG20" s="1">
        <v>0.5</v>
      </c>
      <c r="BH20" s="1">
        <v>0.5</v>
      </c>
      <c r="BI20" s="1">
        <v>0.76</v>
      </c>
      <c r="BJ20" s="1">
        <v>4.5</v>
      </c>
      <c r="BK20" s="1">
        <v>2</v>
      </c>
      <c r="BL20" s="1">
        <v>44</v>
      </c>
      <c r="BM20" s="1">
        <v>4.5</v>
      </c>
      <c r="BN20" s="1">
        <v>2</v>
      </c>
      <c r="BO20" s="1">
        <v>44</v>
      </c>
      <c r="BP20" s="1">
        <v>3</v>
      </c>
      <c r="BQ20" s="1">
        <v>1</v>
      </c>
      <c r="BR20" s="1">
        <v>33</v>
      </c>
      <c r="BS20" s="1">
        <v>0</v>
      </c>
      <c r="BT20" s="1">
        <v>0</v>
      </c>
      <c r="BU20" s="1">
        <v>0</v>
      </c>
      <c r="BV20" s="1">
        <v>2</v>
      </c>
      <c r="BW20" s="1">
        <v>0</v>
      </c>
      <c r="BX20" s="1">
        <v>0</v>
      </c>
      <c r="BY20" s="1">
        <v>9</v>
      </c>
      <c r="BZ20" s="1">
        <v>1</v>
      </c>
      <c r="CA20" s="1">
        <v>1.5</v>
      </c>
      <c r="CB20" s="1">
        <v>0.5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5.129969899999999</v>
      </c>
      <c r="CL20" s="1">
        <v>2</v>
      </c>
    </row>
    <row r="21" spans="1:90" x14ac:dyDescent="0.25">
      <c r="A21" s="1" t="s">
        <v>87</v>
      </c>
      <c r="B21" s="1">
        <v>8.6999999999999993</v>
      </c>
      <c r="C21" s="1">
        <v>3</v>
      </c>
      <c r="D21" s="1">
        <v>62.67</v>
      </c>
      <c r="E21" s="1">
        <v>0.31</v>
      </c>
      <c r="F21" s="1">
        <v>0.33</v>
      </c>
      <c r="G21" s="1">
        <v>0.8</v>
      </c>
      <c r="H21" s="1">
        <v>4</v>
      </c>
      <c r="I21" s="1">
        <v>2</v>
      </c>
      <c r="J21" s="1">
        <v>1.33</v>
      </c>
      <c r="K21" s="1">
        <v>2</v>
      </c>
      <c r="L21" s="1">
        <v>0</v>
      </c>
      <c r="M21" s="1">
        <v>1</v>
      </c>
      <c r="N21" s="1">
        <v>0.33</v>
      </c>
      <c r="O21" s="1">
        <v>0.55000000000000004</v>
      </c>
      <c r="P21" s="1">
        <v>0.55000000000000004</v>
      </c>
      <c r="Q21" s="1">
        <v>1</v>
      </c>
      <c r="R21" s="1">
        <v>1</v>
      </c>
      <c r="S21" s="1">
        <v>0</v>
      </c>
      <c r="T21" s="1">
        <v>0</v>
      </c>
      <c r="U21" s="1">
        <v>13</v>
      </c>
      <c r="V21" s="1">
        <v>7</v>
      </c>
      <c r="W21" s="1">
        <v>54</v>
      </c>
      <c r="X21" s="1">
        <v>0.33</v>
      </c>
      <c r="Y21" s="1">
        <v>0</v>
      </c>
      <c r="Z21" s="1">
        <v>0</v>
      </c>
      <c r="AA21" s="1">
        <v>0</v>
      </c>
      <c r="AB21" s="1">
        <v>0</v>
      </c>
      <c r="AC21" s="1">
        <v>1.33</v>
      </c>
      <c r="AD21" s="1">
        <v>0.33</v>
      </c>
      <c r="AE21" s="1">
        <v>0.27</v>
      </c>
      <c r="AF21" s="1">
        <v>0.33</v>
      </c>
      <c r="AG21" s="1">
        <v>0</v>
      </c>
      <c r="AH21" s="1">
        <v>0</v>
      </c>
      <c r="AI21" s="1">
        <v>0</v>
      </c>
      <c r="AJ21" s="1">
        <v>0.67</v>
      </c>
      <c r="AK21" s="1">
        <v>48.33</v>
      </c>
      <c r="AL21" s="1">
        <v>18.43</v>
      </c>
      <c r="AM21" s="1">
        <v>44.87</v>
      </c>
      <c r="AN21" s="1">
        <v>3</v>
      </c>
      <c r="AO21" s="1">
        <v>5.9</v>
      </c>
      <c r="AP21" s="1">
        <v>10.67</v>
      </c>
      <c r="AQ21" s="1">
        <v>37.67</v>
      </c>
      <c r="AR21" s="1">
        <v>1</v>
      </c>
      <c r="AS21" s="1">
        <v>7.67</v>
      </c>
      <c r="AT21" s="1">
        <v>0.67</v>
      </c>
      <c r="AU21" s="1">
        <v>1.33</v>
      </c>
      <c r="AV21" s="1">
        <v>1</v>
      </c>
      <c r="AW21" s="1">
        <v>75</v>
      </c>
      <c r="AX21" s="1">
        <v>3.67</v>
      </c>
      <c r="AY21" s="1">
        <v>0.33</v>
      </c>
      <c r="AZ21" s="1">
        <v>0</v>
      </c>
      <c r="BA21" s="1">
        <v>0.33</v>
      </c>
      <c r="BB21" s="1">
        <v>0.67</v>
      </c>
      <c r="BC21" s="1">
        <v>10</v>
      </c>
      <c r="BD21" s="1">
        <v>8</v>
      </c>
      <c r="BE21" s="1">
        <v>3</v>
      </c>
      <c r="BF21" s="1">
        <v>0.33</v>
      </c>
      <c r="BG21" s="1">
        <v>1.33</v>
      </c>
      <c r="BH21" s="1">
        <v>1</v>
      </c>
      <c r="BI21" s="1">
        <v>0.95</v>
      </c>
      <c r="BJ21" s="1">
        <v>30.67</v>
      </c>
      <c r="BK21" s="1">
        <v>23</v>
      </c>
      <c r="BL21" s="1">
        <v>75</v>
      </c>
      <c r="BM21" s="1">
        <v>23.33</v>
      </c>
      <c r="BN21" s="1">
        <v>16</v>
      </c>
      <c r="BO21" s="1">
        <v>69</v>
      </c>
      <c r="BP21" s="1">
        <v>13</v>
      </c>
      <c r="BQ21" s="1">
        <v>7</v>
      </c>
      <c r="BR21" s="1">
        <v>54</v>
      </c>
      <c r="BS21" s="1">
        <v>0.33</v>
      </c>
      <c r="BT21" s="1">
        <v>0</v>
      </c>
      <c r="BU21" s="1">
        <v>2</v>
      </c>
      <c r="BV21" s="1">
        <v>1</v>
      </c>
      <c r="BW21" s="1">
        <v>1</v>
      </c>
      <c r="BX21" s="1">
        <v>1.33</v>
      </c>
      <c r="BY21" s="1">
        <v>44.67</v>
      </c>
      <c r="BZ21" s="1">
        <v>4.67</v>
      </c>
      <c r="CA21" s="1">
        <v>4.33</v>
      </c>
      <c r="CB21" s="1">
        <v>0.67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6.4126032000000039</v>
      </c>
      <c r="CL21" s="1">
        <v>2</v>
      </c>
    </row>
    <row r="22" spans="1:90" x14ac:dyDescent="0.25">
      <c r="A22" s="1" t="s">
        <v>107</v>
      </c>
      <c r="B22" s="1">
        <v>6.5</v>
      </c>
      <c r="C22" s="1">
        <v>3</v>
      </c>
      <c r="D22" s="1">
        <v>85.67</v>
      </c>
      <c r="E22" s="1">
        <v>0.16</v>
      </c>
      <c r="F22" s="1">
        <v>0.2</v>
      </c>
      <c r="G22" s="1">
        <v>0.2</v>
      </c>
      <c r="H22" s="1">
        <v>1</v>
      </c>
      <c r="I22" s="1">
        <v>1.67</v>
      </c>
      <c r="J22" s="1">
        <v>0.33</v>
      </c>
      <c r="K22" s="1">
        <v>1.67</v>
      </c>
      <c r="L22" s="1">
        <v>0</v>
      </c>
      <c r="M22" s="1">
        <v>0</v>
      </c>
      <c r="N22" s="1">
        <v>0</v>
      </c>
      <c r="O22" s="1">
        <v>0.09</v>
      </c>
      <c r="P22" s="1">
        <v>0.09</v>
      </c>
      <c r="Q22" s="1">
        <v>0.33</v>
      </c>
      <c r="R22" s="1">
        <v>0.33</v>
      </c>
      <c r="S22" s="1">
        <v>0</v>
      </c>
      <c r="T22" s="1">
        <v>0</v>
      </c>
      <c r="U22" s="1">
        <v>12.67</v>
      </c>
      <c r="V22" s="1">
        <v>10.33</v>
      </c>
      <c r="W22" s="1">
        <v>82</v>
      </c>
      <c r="X22" s="1">
        <v>0.67</v>
      </c>
      <c r="Y22" s="1">
        <v>0</v>
      </c>
      <c r="Z22" s="1">
        <v>0</v>
      </c>
      <c r="AA22" s="1">
        <v>0</v>
      </c>
      <c r="AB22" s="1">
        <v>0</v>
      </c>
      <c r="AC22" s="1">
        <v>1.67</v>
      </c>
      <c r="AD22" s="1">
        <v>0</v>
      </c>
      <c r="AE22" s="1">
        <v>0.11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25</v>
      </c>
      <c r="AL22" s="1">
        <v>20.43</v>
      </c>
      <c r="AM22" s="1">
        <v>18.670000000000002</v>
      </c>
      <c r="AN22" s="1">
        <v>0.7</v>
      </c>
      <c r="AO22" s="1">
        <v>3.3</v>
      </c>
      <c r="AP22" s="1">
        <v>5</v>
      </c>
      <c r="AQ22" s="1">
        <v>13</v>
      </c>
      <c r="AR22" s="1">
        <v>0.33</v>
      </c>
      <c r="AS22" s="1">
        <v>3.67</v>
      </c>
      <c r="AT22" s="1">
        <v>1.33</v>
      </c>
      <c r="AU22" s="1">
        <v>1.33</v>
      </c>
      <c r="AV22" s="1">
        <v>0.67</v>
      </c>
      <c r="AW22" s="1">
        <v>50</v>
      </c>
      <c r="AX22" s="1">
        <v>2.67</v>
      </c>
      <c r="AY22" s="1">
        <v>1</v>
      </c>
      <c r="AZ22" s="1">
        <v>0.33</v>
      </c>
      <c r="BA22" s="1">
        <v>0.33</v>
      </c>
      <c r="BB22" s="1">
        <v>1.67</v>
      </c>
      <c r="BC22" s="1">
        <v>10.67</v>
      </c>
      <c r="BD22" s="1">
        <v>7.33</v>
      </c>
      <c r="BE22" s="1">
        <v>4.33</v>
      </c>
      <c r="BF22" s="1">
        <v>1.67</v>
      </c>
      <c r="BG22" s="1">
        <v>1.33</v>
      </c>
      <c r="BH22" s="1">
        <v>1.67</v>
      </c>
      <c r="BI22" s="1">
        <v>1.2</v>
      </c>
      <c r="BJ22" s="1">
        <v>25.67</v>
      </c>
      <c r="BK22" s="1">
        <v>20.67</v>
      </c>
      <c r="BL22" s="1">
        <v>81</v>
      </c>
      <c r="BM22" s="1">
        <v>19</v>
      </c>
      <c r="BN22" s="1">
        <v>15</v>
      </c>
      <c r="BO22" s="1">
        <v>79</v>
      </c>
      <c r="BP22" s="1">
        <v>12.67</v>
      </c>
      <c r="BQ22" s="1">
        <v>10.33</v>
      </c>
      <c r="BR22" s="1">
        <v>82</v>
      </c>
      <c r="BS22" s="1">
        <v>0</v>
      </c>
      <c r="BT22" s="1">
        <v>0</v>
      </c>
      <c r="BU22" s="1">
        <v>3</v>
      </c>
      <c r="BV22" s="1">
        <v>0</v>
      </c>
      <c r="BW22" s="1">
        <v>2</v>
      </c>
      <c r="BX22" s="1">
        <v>2.33</v>
      </c>
      <c r="BY22" s="1">
        <v>49.67</v>
      </c>
      <c r="BZ22" s="1">
        <v>6.33</v>
      </c>
      <c r="CA22" s="1">
        <v>1.67</v>
      </c>
      <c r="CB22" s="1">
        <v>0.67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4.4027580000000022</v>
      </c>
      <c r="CL22" s="1">
        <v>2</v>
      </c>
    </row>
    <row r="23" spans="1:90" x14ac:dyDescent="0.25">
      <c r="A23" s="1" t="s">
        <v>100</v>
      </c>
      <c r="B23" s="1">
        <v>9.6</v>
      </c>
      <c r="C23" s="1">
        <v>3</v>
      </c>
      <c r="D23" s="1">
        <v>83.67</v>
      </c>
      <c r="E23" s="1">
        <v>0.47</v>
      </c>
      <c r="F23" s="1">
        <v>0.6</v>
      </c>
      <c r="G23" s="1">
        <v>0.8</v>
      </c>
      <c r="H23" s="1">
        <v>3</v>
      </c>
      <c r="I23" s="1">
        <v>2.33</v>
      </c>
      <c r="J23" s="1">
        <v>1.33</v>
      </c>
      <c r="K23" s="1">
        <v>2</v>
      </c>
      <c r="L23" s="1">
        <v>0.33</v>
      </c>
      <c r="M23" s="1">
        <v>1</v>
      </c>
      <c r="N23" s="1">
        <v>0.33</v>
      </c>
      <c r="O23" s="1">
        <v>0.39</v>
      </c>
      <c r="P23" s="1">
        <v>0.65</v>
      </c>
      <c r="Q23" s="1">
        <v>0.67</v>
      </c>
      <c r="R23" s="1">
        <v>0.67</v>
      </c>
      <c r="S23" s="1">
        <v>0</v>
      </c>
      <c r="T23" s="1">
        <v>0</v>
      </c>
      <c r="U23" s="1">
        <v>5</v>
      </c>
      <c r="V23" s="1">
        <v>3.33</v>
      </c>
      <c r="W23" s="1">
        <v>67</v>
      </c>
      <c r="X23" s="1">
        <v>0.67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0.14000000000000001</v>
      </c>
      <c r="AF23" s="1">
        <v>0.33</v>
      </c>
      <c r="AG23" s="1">
        <v>0</v>
      </c>
      <c r="AH23" s="1">
        <v>0.33</v>
      </c>
      <c r="AI23" s="1">
        <v>0</v>
      </c>
      <c r="AJ23" s="1">
        <v>0.33</v>
      </c>
      <c r="AK23" s="1">
        <v>47</v>
      </c>
      <c r="AL23" s="1">
        <v>14.4</v>
      </c>
      <c r="AM23" s="1">
        <v>32</v>
      </c>
      <c r="AN23" s="1">
        <v>3</v>
      </c>
      <c r="AO23" s="1">
        <v>5.5</v>
      </c>
      <c r="AP23" s="1">
        <v>2.67</v>
      </c>
      <c r="AQ23" s="1">
        <v>21.67</v>
      </c>
      <c r="AR23" s="1">
        <v>1</v>
      </c>
      <c r="AS23" s="1">
        <v>5.67</v>
      </c>
      <c r="AT23" s="1">
        <v>1</v>
      </c>
      <c r="AU23" s="1">
        <v>1</v>
      </c>
      <c r="AV23" s="1">
        <v>1</v>
      </c>
      <c r="AW23" s="1">
        <v>100</v>
      </c>
      <c r="AX23" s="1">
        <v>2</v>
      </c>
      <c r="AY23" s="1">
        <v>0.33</v>
      </c>
      <c r="AZ23" s="1">
        <v>0</v>
      </c>
      <c r="BA23" s="1">
        <v>0</v>
      </c>
      <c r="BB23" s="1">
        <v>0.33</v>
      </c>
      <c r="BC23" s="1">
        <v>13.33</v>
      </c>
      <c r="BD23" s="1">
        <v>7</v>
      </c>
      <c r="BE23" s="1">
        <v>4</v>
      </c>
      <c r="BF23" s="1">
        <v>0</v>
      </c>
      <c r="BG23" s="1">
        <v>1.33</v>
      </c>
      <c r="BH23" s="1">
        <v>0.67</v>
      </c>
      <c r="BI23" s="1">
        <v>0.88</v>
      </c>
      <c r="BJ23" s="1">
        <v>14.33</v>
      </c>
      <c r="BK23" s="1">
        <v>10</v>
      </c>
      <c r="BL23" s="1">
        <v>70</v>
      </c>
      <c r="BM23" s="1">
        <v>11.33</v>
      </c>
      <c r="BN23" s="1">
        <v>7.67</v>
      </c>
      <c r="BO23" s="1">
        <v>68</v>
      </c>
      <c r="BP23" s="1">
        <v>5</v>
      </c>
      <c r="BQ23" s="1">
        <v>3.33</v>
      </c>
      <c r="BR23" s="1">
        <v>67</v>
      </c>
      <c r="BS23" s="1">
        <v>0.33</v>
      </c>
      <c r="BT23" s="1">
        <v>0.33</v>
      </c>
      <c r="BU23" s="1">
        <v>3</v>
      </c>
      <c r="BV23" s="1">
        <v>0</v>
      </c>
      <c r="BW23" s="1">
        <v>2</v>
      </c>
      <c r="BX23" s="1">
        <v>0</v>
      </c>
      <c r="BY23" s="1">
        <v>26</v>
      </c>
      <c r="BZ23" s="1">
        <v>3.33</v>
      </c>
      <c r="CA23" s="1">
        <v>0.67</v>
      </c>
      <c r="CB23" s="1">
        <v>2.67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0.33</v>
      </c>
      <c r="CJ23" s="1">
        <v>0</v>
      </c>
      <c r="CK23" s="1">
        <f t="shared" si="0"/>
        <v>4.3562925000000021</v>
      </c>
      <c r="CL23" s="1">
        <v>2</v>
      </c>
    </row>
    <row r="24" spans="1:90" x14ac:dyDescent="0.25">
      <c r="A24" s="1" t="s">
        <v>101</v>
      </c>
      <c r="B24" s="1">
        <v>7.9</v>
      </c>
      <c r="C24" s="1">
        <v>3</v>
      </c>
      <c r="D24" s="1">
        <v>90</v>
      </c>
      <c r="E24" s="1">
        <v>0.39</v>
      </c>
      <c r="F24" s="1">
        <v>0.33</v>
      </c>
      <c r="G24" s="1">
        <v>0.6</v>
      </c>
      <c r="H24" s="1">
        <v>1</v>
      </c>
      <c r="I24" s="1">
        <v>2.67</v>
      </c>
      <c r="J24" s="1">
        <v>0.67</v>
      </c>
      <c r="K24" s="1">
        <v>2.33</v>
      </c>
      <c r="L24" s="1">
        <v>0.33</v>
      </c>
      <c r="M24" s="1">
        <v>0.67</v>
      </c>
      <c r="N24" s="1">
        <v>0.67</v>
      </c>
      <c r="O24" s="1">
        <v>0.38</v>
      </c>
      <c r="P24" s="1">
        <v>0.38</v>
      </c>
      <c r="Q24" s="1">
        <v>0.33</v>
      </c>
      <c r="R24" s="1">
        <v>0.33</v>
      </c>
      <c r="S24" s="1">
        <v>0</v>
      </c>
      <c r="T24" s="1">
        <v>0</v>
      </c>
      <c r="U24" s="1">
        <v>12</v>
      </c>
      <c r="V24" s="1">
        <v>8.67</v>
      </c>
      <c r="W24" s="1">
        <v>72</v>
      </c>
      <c r="X24" s="1">
        <v>1.67</v>
      </c>
      <c r="Y24" s="1">
        <v>1</v>
      </c>
      <c r="Z24" s="1">
        <v>60</v>
      </c>
      <c r="AA24" s="1">
        <v>0</v>
      </c>
      <c r="AB24" s="1">
        <v>0</v>
      </c>
      <c r="AC24" s="1">
        <v>3</v>
      </c>
      <c r="AD24" s="1">
        <v>0</v>
      </c>
      <c r="AE24" s="1">
        <v>0.21</v>
      </c>
      <c r="AF24" s="1">
        <v>0</v>
      </c>
      <c r="AG24" s="1">
        <v>0</v>
      </c>
      <c r="AH24" s="1">
        <v>0.33</v>
      </c>
      <c r="AI24" s="1">
        <v>0</v>
      </c>
      <c r="AJ24" s="1">
        <v>0.67</v>
      </c>
      <c r="AK24" s="1">
        <v>51</v>
      </c>
      <c r="AL24" s="1">
        <v>38.93</v>
      </c>
      <c r="AM24" s="1">
        <v>19.8</v>
      </c>
      <c r="AN24" s="1">
        <v>2.2000000000000002</v>
      </c>
      <c r="AO24" s="1">
        <v>4.7</v>
      </c>
      <c r="AP24" s="1">
        <v>4.33</v>
      </c>
      <c r="AQ24" s="1">
        <v>12.33</v>
      </c>
      <c r="AR24" s="1">
        <v>0.33</v>
      </c>
      <c r="AS24" s="1">
        <v>3.33</v>
      </c>
      <c r="AT24" s="1">
        <v>0.67</v>
      </c>
      <c r="AU24" s="1">
        <v>0.33</v>
      </c>
      <c r="AV24" s="1">
        <v>0.33</v>
      </c>
      <c r="AW24" s="1">
        <v>100</v>
      </c>
      <c r="AX24" s="1">
        <v>4.33</v>
      </c>
      <c r="AY24" s="1">
        <v>0.67</v>
      </c>
      <c r="AZ24" s="1">
        <v>0</v>
      </c>
      <c r="BA24" s="1">
        <v>0.33</v>
      </c>
      <c r="BB24" s="1">
        <v>1</v>
      </c>
      <c r="BC24" s="1">
        <v>11.67</v>
      </c>
      <c r="BD24" s="1">
        <v>9.33</v>
      </c>
      <c r="BE24" s="1">
        <v>4</v>
      </c>
      <c r="BF24" s="1">
        <v>1.67</v>
      </c>
      <c r="BG24" s="1">
        <v>3.33</v>
      </c>
      <c r="BH24" s="1">
        <v>1</v>
      </c>
      <c r="BI24" s="1">
        <v>1.1000000000000001</v>
      </c>
      <c r="BJ24" s="1">
        <v>20.67</v>
      </c>
      <c r="BK24" s="1">
        <v>15.33</v>
      </c>
      <c r="BL24" s="1">
        <v>74</v>
      </c>
      <c r="BM24" s="1">
        <v>17.329999999999998</v>
      </c>
      <c r="BN24" s="1">
        <v>12.67</v>
      </c>
      <c r="BO24" s="1">
        <v>73</v>
      </c>
      <c r="BP24" s="1">
        <v>12</v>
      </c>
      <c r="BQ24" s="1">
        <v>8.67</v>
      </c>
      <c r="BR24" s="1">
        <v>72</v>
      </c>
      <c r="BS24" s="1">
        <v>0.67</v>
      </c>
      <c r="BT24" s="1">
        <v>0.33</v>
      </c>
      <c r="BU24" s="1">
        <v>3</v>
      </c>
      <c r="BV24" s="1">
        <v>0</v>
      </c>
      <c r="BW24" s="1">
        <v>0</v>
      </c>
      <c r="BX24" s="1">
        <v>2</v>
      </c>
      <c r="BY24" s="1">
        <v>42</v>
      </c>
      <c r="BZ24" s="1">
        <v>6.33</v>
      </c>
      <c r="CA24" s="1">
        <v>1.67</v>
      </c>
      <c r="CB24" s="1">
        <v>4</v>
      </c>
      <c r="CC24" s="1">
        <v>0.67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4.2403478999999962</v>
      </c>
      <c r="CL24" s="1">
        <v>2</v>
      </c>
    </row>
    <row r="25" spans="1:90" x14ac:dyDescent="0.25">
      <c r="A25" s="1" t="s">
        <v>64</v>
      </c>
      <c r="B25" s="1">
        <v>5.2</v>
      </c>
      <c r="C25" s="1">
        <v>2</v>
      </c>
      <c r="D25" s="1">
        <v>17.5</v>
      </c>
      <c r="E25" s="1">
        <v>0.09</v>
      </c>
      <c r="F25" s="1">
        <v>0</v>
      </c>
      <c r="G25" s="1">
        <v>0.1</v>
      </c>
      <c r="H25" s="1">
        <v>0</v>
      </c>
      <c r="I25" s="1">
        <v>0.5</v>
      </c>
      <c r="J25" s="1">
        <v>0.5</v>
      </c>
      <c r="K25" s="1">
        <v>0.5</v>
      </c>
      <c r="L25" s="1">
        <v>0</v>
      </c>
      <c r="M25" s="1">
        <v>0</v>
      </c>
      <c r="N25" s="1">
        <v>0.5</v>
      </c>
      <c r="O25" s="1">
        <v>0.08</v>
      </c>
      <c r="P25" s="1">
        <v>0.08</v>
      </c>
      <c r="Q25" s="1">
        <v>0</v>
      </c>
      <c r="R25" s="1">
        <v>0</v>
      </c>
      <c r="S25" s="1">
        <v>0</v>
      </c>
      <c r="T25" s="1">
        <v>0</v>
      </c>
      <c r="U25" s="1">
        <v>1.5</v>
      </c>
      <c r="V25" s="1">
        <v>1.5</v>
      </c>
      <c r="W25" s="1">
        <v>100</v>
      </c>
      <c r="X25" s="1">
        <v>0</v>
      </c>
      <c r="Y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0.02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10.5</v>
      </c>
      <c r="AL25" s="1">
        <v>0.4</v>
      </c>
      <c r="AM25" s="1">
        <v>2.1</v>
      </c>
      <c r="AN25" s="1">
        <v>0.4</v>
      </c>
      <c r="AO25" s="1">
        <v>2</v>
      </c>
      <c r="AP25" s="1">
        <v>2.5</v>
      </c>
      <c r="AQ25" s="1">
        <v>2.5</v>
      </c>
      <c r="AR25" s="1">
        <v>0</v>
      </c>
      <c r="AS25" s="1">
        <v>1</v>
      </c>
      <c r="AT25" s="1">
        <v>0</v>
      </c>
      <c r="AU25" s="1">
        <v>0.5</v>
      </c>
      <c r="AV25" s="1">
        <v>0</v>
      </c>
      <c r="AW25" s="1">
        <v>0</v>
      </c>
      <c r="AX25" s="1">
        <v>0.5</v>
      </c>
      <c r="AY25" s="1">
        <v>0</v>
      </c>
      <c r="AZ25" s="1">
        <v>0</v>
      </c>
      <c r="BA25" s="1">
        <v>0</v>
      </c>
      <c r="BB25" s="1">
        <v>0</v>
      </c>
      <c r="BC25" s="1">
        <v>13</v>
      </c>
      <c r="BD25" s="1">
        <v>8.5</v>
      </c>
      <c r="BE25" s="1">
        <v>3</v>
      </c>
      <c r="BF25" s="1">
        <v>0.5</v>
      </c>
      <c r="BG25" s="1">
        <v>2</v>
      </c>
      <c r="BH25" s="1">
        <v>2</v>
      </c>
      <c r="BI25" s="1">
        <v>1.32</v>
      </c>
      <c r="BJ25" s="1">
        <v>2</v>
      </c>
      <c r="BK25" s="1">
        <v>2</v>
      </c>
      <c r="BL25" s="1">
        <v>100</v>
      </c>
      <c r="BM25" s="1">
        <v>1.5</v>
      </c>
      <c r="BN25" s="1">
        <v>1.5</v>
      </c>
      <c r="BO25" s="1">
        <v>100</v>
      </c>
      <c r="BP25" s="1">
        <v>1.5</v>
      </c>
      <c r="BQ25" s="1">
        <v>1.5</v>
      </c>
      <c r="BR25" s="1">
        <v>100</v>
      </c>
      <c r="BS25" s="1">
        <v>0</v>
      </c>
      <c r="BT25" s="1">
        <v>0</v>
      </c>
      <c r="BU25" s="1">
        <v>1</v>
      </c>
      <c r="BV25" s="1">
        <v>1</v>
      </c>
      <c r="BW25" s="1">
        <v>1</v>
      </c>
      <c r="BX25" s="1">
        <v>0.5</v>
      </c>
      <c r="BY25" s="1">
        <v>7</v>
      </c>
      <c r="BZ25" s="1">
        <v>1.5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4.6085860999999992</v>
      </c>
      <c r="CL25" s="1">
        <v>1</v>
      </c>
    </row>
    <row r="26" spans="1:90" x14ac:dyDescent="0.25">
      <c r="A26" s="1" t="s">
        <v>65</v>
      </c>
      <c r="B26" s="1">
        <v>10.3</v>
      </c>
      <c r="C26" s="1">
        <v>3</v>
      </c>
      <c r="D26" s="1">
        <v>75</v>
      </c>
      <c r="E26" s="1">
        <v>0.2</v>
      </c>
      <c r="F26" s="1">
        <v>0.25</v>
      </c>
      <c r="G26" s="1">
        <v>0.4</v>
      </c>
      <c r="H26" s="1">
        <v>2</v>
      </c>
      <c r="I26" s="1">
        <v>2</v>
      </c>
      <c r="J26" s="1">
        <v>1</v>
      </c>
      <c r="K26" s="1">
        <v>1.67</v>
      </c>
      <c r="L26" s="1">
        <v>0.33</v>
      </c>
      <c r="M26" s="1">
        <v>0.33</v>
      </c>
      <c r="N26" s="1">
        <v>0.33</v>
      </c>
      <c r="O26" s="1">
        <v>0.28000000000000003</v>
      </c>
      <c r="P26" s="1">
        <v>0.28000000000000003</v>
      </c>
      <c r="Q26" s="1">
        <v>0.67</v>
      </c>
      <c r="R26" s="1">
        <v>0.67</v>
      </c>
      <c r="S26" s="1">
        <v>0</v>
      </c>
      <c r="T26" s="1">
        <v>0</v>
      </c>
      <c r="U26" s="1">
        <v>4</v>
      </c>
      <c r="V26" s="1">
        <v>3</v>
      </c>
      <c r="W26" s="1">
        <v>75</v>
      </c>
      <c r="X26" s="1">
        <v>0.33</v>
      </c>
      <c r="Y26" s="1">
        <v>0</v>
      </c>
      <c r="Z26" s="1">
        <v>0</v>
      </c>
      <c r="AA26" s="1">
        <v>0</v>
      </c>
      <c r="AB26" s="1">
        <v>0</v>
      </c>
      <c r="AC26" s="1">
        <v>0.67</v>
      </c>
      <c r="AD26" s="1">
        <v>0</v>
      </c>
      <c r="AE26" s="1">
        <v>0.09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29.67</v>
      </c>
      <c r="AL26" s="1">
        <v>8.73</v>
      </c>
      <c r="AM26" s="1">
        <v>23.13</v>
      </c>
      <c r="AN26" s="1">
        <v>1.4</v>
      </c>
      <c r="AO26" s="1">
        <v>3.9</v>
      </c>
      <c r="AP26" s="1">
        <v>4.67</v>
      </c>
      <c r="AQ26" s="1">
        <v>20.67</v>
      </c>
      <c r="AR26" s="1">
        <v>1.33</v>
      </c>
      <c r="AS26" s="1">
        <v>5.67</v>
      </c>
      <c r="AT26" s="1">
        <v>1.33</v>
      </c>
      <c r="AU26" s="1">
        <v>0</v>
      </c>
      <c r="AV26" s="1">
        <v>0</v>
      </c>
      <c r="AX26" s="1">
        <v>0.67</v>
      </c>
      <c r="AY26" s="1">
        <v>0</v>
      </c>
      <c r="AZ26" s="1">
        <v>0</v>
      </c>
      <c r="BA26" s="1">
        <v>0</v>
      </c>
      <c r="BB26" s="1">
        <v>0</v>
      </c>
      <c r="BC26" s="1">
        <v>17</v>
      </c>
      <c r="BD26" s="1">
        <v>10</v>
      </c>
      <c r="BE26" s="1">
        <v>5</v>
      </c>
      <c r="BF26" s="1">
        <v>0.67</v>
      </c>
      <c r="BG26" s="1">
        <v>4</v>
      </c>
      <c r="BH26" s="1">
        <v>0.67</v>
      </c>
      <c r="BI26" s="1">
        <v>1.19</v>
      </c>
      <c r="BJ26" s="1">
        <v>7</v>
      </c>
      <c r="BK26" s="1">
        <v>5</v>
      </c>
      <c r="BL26" s="1">
        <v>71</v>
      </c>
      <c r="BM26" s="1">
        <v>6</v>
      </c>
      <c r="BN26" s="1">
        <v>4</v>
      </c>
      <c r="BO26" s="1">
        <v>67</v>
      </c>
      <c r="BP26" s="1">
        <v>4</v>
      </c>
      <c r="BQ26" s="1">
        <v>3</v>
      </c>
      <c r="BR26" s="1">
        <v>75</v>
      </c>
      <c r="BS26" s="1">
        <v>0.33</v>
      </c>
      <c r="BT26" s="1">
        <v>0.33</v>
      </c>
      <c r="BU26" s="1">
        <v>3</v>
      </c>
      <c r="BV26" s="1">
        <v>0</v>
      </c>
      <c r="BW26" s="1">
        <v>1</v>
      </c>
      <c r="BX26" s="1">
        <v>0</v>
      </c>
      <c r="BY26" s="1">
        <v>12.67</v>
      </c>
      <c r="BZ26" s="1">
        <v>3</v>
      </c>
      <c r="CA26" s="1">
        <v>0.67</v>
      </c>
      <c r="CB26" s="1">
        <v>0.67</v>
      </c>
      <c r="CC26" s="1">
        <v>0.67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3.5685269999999956</v>
      </c>
      <c r="CL26" s="1">
        <v>1</v>
      </c>
    </row>
    <row r="27" spans="1:90" x14ac:dyDescent="0.25">
      <c r="A27" s="1" t="s">
        <v>104</v>
      </c>
      <c r="B27" s="1">
        <v>6</v>
      </c>
      <c r="C27" s="1">
        <v>3</v>
      </c>
      <c r="D27" s="1">
        <v>90</v>
      </c>
      <c r="E27" s="1">
        <v>0.15</v>
      </c>
      <c r="F27" s="1">
        <v>0</v>
      </c>
      <c r="G27" s="1">
        <v>0.2</v>
      </c>
      <c r="H27" s="1">
        <v>0</v>
      </c>
      <c r="I27" s="1">
        <v>2</v>
      </c>
      <c r="J27" s="1">
        <v>0.33</v>
      </c>
      <c r="K27" s="1">
        <v>1.67</v>
      </c>
      <c r="L27" s="1">
        <v>0.33</v>
      </c>
      <c r="M27" s="1">
        <v>0</v>
      </c>
      <c r="N27" s="1">
        <v>1</v>
      </c>
      <c r="O27" s="1">
        <v>0.09</v>
      </c>
      <c r="P27" s="1">
        <v>0.09</v>
      </c>
      <c r="Q27" s="1">
        <v>0</v>
      </c>
      <c r="R27" s="1">
        <v>0</v>
      </c>
      <c r="S27" s="1">
        <v>0</v>
      </c>
      <c r="T27" s="1">
        <v>0</v>
      </c>
      <c r="U27" s="1">
        <v>9</v>
      </c>
      <c r="V27" s="1">
        <v>4.33</v>
      </c>
      <c r="W27" s="1">
        <v>48</v>
      </c>
      <c r="X27" s="1">
        <v>1.33</v>
      </c>
      <c r="Y27" s="1">
        <v>0.33</v>
      </c>
      <c r="Z27" s="1">
        <v>25</v>
      </c>
      <c r="AA27" s="1">
        <v>0</v>
      </c>
      <c r="AB27" s="1">
        <v>0</v>
      </c>
      <c r="AC27" s="1">
        <v>0.33</v>
      </c>
      <c r="AD27" s="1">
        <v>0</v>
      </c>
      <c r="AE27" s="1">
        <v>0.06</v>
      </c>
      <c r="AF27" s="1">
        <v>0</v>
      </c>
      <c r="AG27" s="1">
        <v>0</v>
      </c>
      <c r="AH27" s="1">
        <v>0.33</v>
      </c>
      <c r="AI27" s="1">
        <v>0</v>
      </c>
      <c r="AJ27" s="1">
        <v>0</v>
      </c>
      <c r="AK27" s="1">
        <v>23.67</v>
      </c>
      <c r="AL27" s="1">
        <v>7.2</v>
      </c>
      <c r="AM27" s="1">
        <v>4.2699999999999996</v>
      </c>
      <c r="AN27" s="1">
        <v>0.6</v>
      </c>
      <c r="AO27" s="1">
        <v>3.2</v>
      </c>
      <c r="AP27" s="1">
        <v>2.67</v>
      </c>
      <c r="AQ27" s="1">
        <v>2.67</v>
      </c>
      <c r="AR27" s="1">
        <v>0</v>
      </c>
      <c r="AS27" s="1">
        <v>1.67</v>
      </c>
      <c r="AT27" s="1">
        <v>2.33</v>
      </c>
      <c r="AU27" s="1">
        <v>0.67</v>
      </c>
      <c r="AV27" s="1">
        <v>0</v>
      </c>
      <c r="AW27" s="1">
        <v>0</v>
      </c>
      <c r="AX27" s="1">
        <v>1.33</v>
      </c>
      <c r="AY27" s="1">
        <v>1.33</v>
      </c>
      <c r="AZ27" s="1">
        <v>0</v>
      </c>
      <c r="BA27" s="1">
        <v>0</v>
      </c>
      <c r="BB27" s="1">
        <v>1.33</v>
      </c>
      <c r="BC27" s="1">
        <v>16.329999999999998</v>
      </c>
      <c r="BD27" s="1">
        <v>10.33</v>
      </c>
      <c r="BE27" s="1">
        <v>6</v>
      </c>
      <c r="BF27" s="1">
        <v>0.33</v>
      </c>
      <c r="BG27" s="1">
        <v>3</v>
      </c>
      <c r="BH27" s="1">
        <v>3.67</v>
      </c>
      <c r="BI27" s="1">
        <v>2.2599999999999998</v>
      </c>
      <c r="BJ27" s="1">
        <v>18.329999999999998</v>
      </c>
      <c r="BK27" s="1">
        <v>10.67</v>
      </c>
      <c r="BL27" s="1">
        <v>58</v>
      </c>
      <c r="BM27" s="1">
        <v>14.33</v>
      </c>
      <c r="BN27" s="1">
        <v>7.67</v>
      </c>
      <c r="BO27" s="1">
        <v>54</v>
      </c>
      <c r="BP27" s="1">
        <v>9</v>
      </c>
      <c r="BQ27" s="1">
        <v>4.33</v>
      </c>
      <c r="BR27" s="1">
        <v>48</v>
      </c>
      <c r="BS27" s="1">
        <v>0</v>
      </c>
      <c r="BT27" s="1">
        <v>0</v>
      </c>
      <c r="BU27" s="1">
        <v>3</v>
      </c>
      <c r="BV27" s="1">
        <v>0</v>
      </c>
      <c r="BW27" s="1">
        <v>0</v>
      </c>
      <c r="BX27" s="1">
        <v>0.33</v>
      </c>
      <c r="BY27" s="1">
        <v>30.33</v>
      </c>
      <c r="BZ27" s="1">
        <v>4.33</v>
      </c>
      <c r="CA27" s="1">
        <v>3</v>
      </c>
      <c r="CB27" s="1">
        <v>1.33</v>
      </c>
      <c r="CC27" s="1">
        <v>0.33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2.4268943000000012</v>
      </c>
      <c r="CL27" s="1">
        <v>1</v>
      </c>
    </row>
    <row r="28" spans="1:90" x14ac:dyDescent="0.25">
      <c r="A28" s="1" t="s">
        <v>77</v>
      </c>
      <c r="B28" s="1">
        <v>8.4</v>
      </c>
      <c r="C28" s="1">
        <v>3</v>
      </c>
      <c r="D28" s="1">
        <v>36.33</v>
      </c>
      <c r="E28" s="1">
        <v>0.14000000000000001</v>
      </c>
      <c r="F28" s="1">
        <v>0.2</v>
      </c>
      <c r="G28" s="1">
        <v>0.2</v>
      </c>
      <c r="H28" s="1">
        <v>1</v>
      </c>
      <c r="I28" s="1">
        <v>1</v>
      </c>
      <c r="J28" s="1">
        <v>0.67</v>
      </c>
      <c r="K28" s="1">
        <v>1</v>
      </c>
      <c r="L28" s="1">
        <v>0</v>
      </c>
      <c r="M28" s="1">
        <v>0</v>
      </c>
      <c r="N28" s="1">
        <v>0</v>
      </c>
      <c r="O28" s="1">
        <v>0.13</v>
      </c>
      <c r="P28" s="1">
        <v>0.13</v>
      </c>
      <c r="Q28" s="1">
        <v>0.33</v>
      </c>
      <c r="R28" s="1">
        <v>0.33</v>
      </c>
      <c r="S28" s="1">
        <v>0</v>
      </c>
      <c r="T28" s="1">
        <v>0</v>
      </c>
      <c r="U28" s="1">
        <v>9.33</v>
      </c>
      <c r="V28" s="1">
        <v>5.33</v>
      </c>
      <c r="W28" s="1">
        <v>57</v>
      </c>
      <c r="X28" s="1">
        <v>0.33</v>
      </c>
      <c r="Y28" s="1">
        <v>0.33</v>
      </c>
      <c r="Z28" s="1">
        <v>100</v>
      </c>
      <c r="AA28" s="1">
        <v>0</v>
      </c>
      <c r="AB28" s="1">
        <v>0</v>
      </c>
      <c r="AC28" s="1">
        <v>1.33</v>
      </c>
      <c r="AD28" s="1">
        <v>0</v>
      </c>
      <c r="AE28" s="1">
        <v>0.1</v>
      </c>
      <c r="AF28" s="1">
        <v>0</v>
      </c>
      <c r="AG28" s="1">
        <v>0</v>
      </c>
      <c r="AH28" s="1">
        <v>0</v>
      </c>
      <c r="AI28" s="1">
        <v>0</v>
      </c>
      <c r="AJ28" s="1">
        <v>0.33</v>
      </c>
      <c r="AK28" s="1">
        <v>24</v>
      </c>
      <c r="AL28" s="1">
        <v>19.2</v>
      </c>
      <c r="AM28" s="1">
        <v>15.87</v>
      </c>
      <c r="AN28" s="1">
        <v>0.8</v>
      </c>
      <c r="AO28" s="1">
        <v>2.8</v>
      </c>
      <c r="AP28" s="1">
        <v>4.33</v>
      </c>
      <c r="AQ28" s="1">
        <v>12.33</v>
      </c>
      <c r="AR28" s="1">
        <v>0</v>
      </c>
      <c r="AS28" s="1">
        <v>2.67</v>
      </c>
      <c r="AT28" s="1">
        <v>0.33</v>
      </c>
      <c r="AU28" s="1">
        <v>0.33</v>
      </c>
      <c r="AV28" s="1">
        <v>0</v>
      </c>
      <c r="AW28" s="1">
        <v>0</v>
      </c>
      <c r="AX28" s="1">
        <v>3</v>
      </c>
      <c r="AY28" s="1">
        <v>0.33</v>
      </c>
      <c r="AZ28" s="1">
        <v>0</v>
      </c>
      <c r="BA28" s="1">
        <v>0</v>
      </c>
      <c r="BB28" s="1">
        <v>0.33</v>
      </c>
      <c r="BC28" s="1">
        <v>13.33</v>
      </c>
      <c r="BD28" s="1">
        <v>7</v>
      </c>
      <c r="BE28" s="1">
        <v>4</v>
      </c>
      <c r="BF28" s="1">
        <v>0</v>
      </c>
      <c r="BG28" s="1">
        <v>1.33</v>
      </c>
      <c r="BH28" s="1">
        <v>0.67</v>
      </c>
      <c r="BI28" s="1">
        <v>0.88</v>
      </c>
      <c r="BJ28" s="1">
        <v>17</v>
      </c>
      <c r="BK28" s="1">
        <v>13</v>
      </c>
      <c r="BL28" s="1">
        <v>76</v>
      </c>
      <c r="BM28" s="1">
        <v>13.33</v>
      </c>
      <c r="BN28" s="1">
        <v>9.33</v>
      </c>
      <c r="BO28" s="1">
        <v>70</v>
      </c>
      <c r="BP28" s="1">
        <v>9.33</v>
      </c>
      <c r="BQ28" s="1">
        <v>5.33</v>
      </c>
      <c r="BR28" s="1">
        <v>57</v>
      </c>
      <c r="BS28" s="1">
        <v>0.33</v>
      </c>
      <c r="BT28" s="1">
        <v>0</v>
      </c>
      <c r="BU28" s="1">
        <v>1</v>
      </c>
      <c r="BV28" s="1">
        <v>2</v>
      </c>
      <c r="BW28" s="1">
        <v>1</v>
      </c>
      <c r="BX28" s="1">
        <v>0.33</v>
      </c>
      <c r="BY28" s="1">
        <v>24.67</v>
      </c>
      <c r="BZ28" s="1">
        <v>4</v>
      </c>
      <c r="CA28" s="1">
        <v>3.33</v>
      </c>
      <c r="CB28" s="1">
        <v>2</v>
      </c>
      <c r="CC28" s="1">
        <v>0.67</v>
      </c>
      <c r="CD28" s="1">
        <v>0.33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5.0026817000000037</v>
      </c>
      <c r="CL28" s="1">
        <v>1</v>
      </c>
    </row>
    <row r="29" spans="1:90" x14ac:dyDescent="0.25">
      <c r="A29" s="1" t="s">
        <v>84</v>
      </c>
      <c r="B29" s="1">
        <v>6.9</v>
      </c>
      <c r="C29" s="1">
        <v>3</v>
      </c>
      <c r="D29" s="1">
        <v>79.33</v>
      </c>
      <c r="E29" s="1">
        <v>0.17</v>
      </c>
      <c r="F29" s="1">
        <v>0.25</v>
      </c>
      <c r="G29" s="1">
        <v>0.3</v>
      </c>
      <c r="H29" s="1">
        <v>2</v>
      </c>
      <c r="I29" s="1">
        <v>1.67</v>
      </c>
      <c r="J29" s="1">
        <v>0.67</v>
      </c>
      <c r="K29" s="1">
        <v>0.67</v>
      </c>
      <c r="L29" s="1">
        <v>1</v>
      </c>
      <c r="M29" s="1">
        <v>0.33</v>
      </c>
      <c r="N29" s="1">
        <v>0</v>
      </c>
      <c r="O29" s="1">
        <v>0.22</v>
      </c>
      <c r="P29" s="1">
        <v>0.22</v>
      </c>
      <c r="Q29" s="1">
        <v>0.33</v>
      </c>
      <c r="R29" s="1">
        <v>0</v>
      </c>
      <c r="S29" s="1">
        <v>0.33</v>
      </c>
      <c r="T29" s="1">
        <v>0</v>
      </c>
      <c r="U29" s="1">
        <v>10.67</v>
      </c>
      <c r="V29" s="1">
        <v>6.67</v>
      </c>
      <c r="W29" s="1">
        <v>63</v>
      </c>
      <c r="X29" s="1">
        <v>0.67</v>
      </c>
      <c r="Y29" s="1">
        <v>0</v>
      </c>
      <c r="Z29" s="1">
        <v>0</v>
      </c>
      <c r="AA29" s="1">
        <v>0</v>
      </c>
      <c r="AB29" s="1">
        <v>0</v>
      </c>
      <c r="AC29" s="1">
        <v>1.67</v>
      </c>
      <c r="AD29" s="1">
        <v>0</v>
      </c>
      <c r="AE29" s="1">
        <v>0.1</v>
      </c>
      <c r="AF29" s="1">
        <v>0.33</v>
      </c>
      <c r="AG29" s="1">
        <v>0</v>
      </c>
      <c r="AH29" s="1">
        <v>0</v>
      </c>
      <c r="AI29" s="1">
        <v>0</v>
      </c>
      <c r="AJ29" s="1">
        <v>0</v>
      </c>
      <c r="AK29" s="1">
        <v>20</v>
      </c>
      <c r="AL29" s="1">
        <v>19.829999999999998</v>
      </c>
      <c r="AM29" s="1">
        <v>24.27</v>
      </c>
      <c r="AN29" s="1">
        <v>1.2</v>
      </c>
      <c r="AO29" s="1">
        <v>4</v>
      </c>
      <c r="AP29" s="1">
        <v>5.67</v>
      </c>
      <c r="AQ29" s="1">
        <v>16.670000000000002</v>
      </c>
      <c r="AR29" s="1">
        <v>1</v>
      </c>
      <c r="AS29" s="1">
        <v>5.33</v>
      </c>
      <c r="AT29" s="1">
        <v>1</v>
      </c>
      <c r="AU29" s="1">
        <v>2</v>
      </c>
      <c r="AV29" s="1">
        <v>1.33</v>
      </c>
      <c r="AW29" s="1">
        <v>67</v>
      </c>
      <c r="AX29" s="1">
        <v>4.33</v>
      </c>
      <c r="AY29" s="1">
        <v>0.33</v>
      </c>
      <c r="AZ29" s="1">
        <v>0</v>
      </c>
      <c r="BA29" s="1">
        <v>0.67</v>
      </c>
      <c r="BB29" s="1">
        <v>1</v>
      </c>
      <c r="BC29" s="1">
        <v>17</v>
      </c>
      <c r="BD29" s="1">
        <v>10</v>
      </c>
      <c r="BE29" s="1">
        <v>5</v>
      </c>
      <c r="BF29" s="1">
        <v>0.67</v>
      </c>
      <c r="BG29" s="1">
        <v>4</v>
      </c>
      <c r="BH29" s="1">
        <v>0.67</v>
      </c>
      <c r="BI29" s="1">
        <v>1.19</v>
      </c>
      <c r="BJ29" s="1">
        <v>20.67</v>
      </c>
      <c r="BK29" s="1">
        <v>14.67</v>
      </c>
      <c r="BL29" s="1">
        <v>71</v>
      </c>
      <c r="BM29" s="1">
        <v>16.670000000000002</v>
      </c>
      <c r="BN29" s="1">
        <v>11</v>
      </c>
      <c r="BO29" s="1">
        <v>66</v>
      </c>
      <c r="BP29" s="1">
        <v>10.67</v>
      </c>
      <c r="BQ29" s="1">
        <v>6.67</v>
      </c>
      <c r="BR29" s="1">
        <v>63</v>
      </c>
      <c r="BS29" s="1">
        <v>1</v>
      </c>
      <c r="BT29" s="1">
        <v>0</v>
      </c>
      <c r="BU29" s="1">
        <v>3</v>
      </c>
      <c r="BV29" s="1">
        <v>0</v>
      </c>
      <c r="BW29" s="1">
        <v>2</v>
      </c>
      <c r="BX29" s="1">
        <v>1.33</v>
      </c>
      <c r="BY29" s="1">
        <v>41.67</v>
      </c>
      <c r="BZ29" s="1">
        <v>3</v>
      </c>
      <c r="CA29" s="1">
        <v>4</v>
      </c>
      <c r="CB29" s="1">
        <v>2</v>
      </c>
      <c r="CC29" s="1">
        <v>0.33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3.1867455999999987</v>
      </c>
      <c r="CL29" s="1">
        <v>1</v>
      </c>
    </row>
    <row r="30" spans="1:90" x14ac:dyDescent="0.25">
      <c r="A30" s="1" t="s">
        <v>85</v>
      </c>
      <c r="B30" s="1">
        <v>4.9000000000000004</v>
      </c>
      <c r="C30" s="1">
        <v>2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1</v>
      </c>
      <c r="W30" s="1">
        <v>100</v>
      </c>
      <c r="X30" s="1">
        <v>0.5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</v>
      </c>
      <c r="AL30" s="1">
        <v>0.25</v>
      </c>
      <c r="AM30" s="1">
        <v>1.6</v>
      </c>
      <c r="AN30" s="1">
        <v>0</v>
      </c>
      <c r="AO30" s="1">
        <v>1.5</v>
      </c>
      <c r="AP30" s="1">
        <v>4</v>
      </c>
      <c r="AQ30" s="1">
        <v>4</v>
      </c>
      <c r="AR30" s="1">
        <v>0</v>
      </c>
      <c r="AS30" s="1">
        <v>1</v>
      </c>
      <c r="AT30" s="1">
        <v>0</v>
      </c>
      <c r="AU30" s="1">
        <v>0.5</v>
      </c>
      <c r="AV30" s="1">
        <v>0.5</v>
      </c>
      <c r="AW30" s="1">
        <v>100</v>
      </c>
      <c r="AX30" s="1">
        <v>0.5</v>
      </c>
      <c r="AY30" s="1">
        <v>0</v>
      </c>
      <c r="AZ30" s="1">
        <v>0</v>
      </c>
      <c r="BA30" s="1">
        <v>0</v>
      </c>
      <c r="BB30" s="1">
        <v>0</v>
      </c>
      <c r="BC30" s="1">
        <v>12.5</v>
      </c>
      <c r="BD30" s="1">
        <v>9</v>
      </c>
      <c r="BE30" s="1">
        <v>3.5</v>
      </c>
      <c r="BF30" s="1">
        <v>1</v>
      </c>
      <c r="BG30" s="1">
        <v>4</v>
      </c>
      <c r="BH30" s="1">
        <v>1</v>
      </c>
      <c r="BI30" s="1">
        <v>1.1299999999999999</v>
      </c>
      <c r="BJ30" s="1">
        <v>1</v>
      </c>
      <c r="BK30" s="1">
        <v>1</v>
      </c>
      <c r="BL30" s="1">
        <v>100</v>
      </c>
      <c r="BM30" s="1">
        <v>1.5</v>
      </c>
      <c r="BN30" s="1">
        <v>1</v>
      </c>
      <c r="BO30" s="1">
        <v>67</v>
      </c>
      <c r="BP30" s="1">
        <v>1</v>
      </c>
      <c r="BQ30" s="1">
        <v>1</v>
      </c>
      <c r="BR30" s="1">
        <v>100</v>
      </c>
      <c r="BS30" s="1">
        <v>0</v>
      </c>
      <c r="BT30" s="1">
        <v>0</v>
      </c>
      <c r="BU30" s="1">
        <v>0</v>
      </c>
      <c r="BV30" s="1">
        <v>2</v>
      </c>
      <c r="BW30" s="1">
        <v>0</v>
      </c>
      <c r="BX30" s="1">
        <v>0.5</v>
      </c>
      <c r="BY30" s="1">
        <v>4.5</v>
      </c>
      <c r="BZ30" s="1">
        <v>0.5</v>
      </c>
      <c r="CA30" s="1">
        <v>0</v>
      </c>
      <c r="CB30" s="1">
        <v>0.5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4.5012602999999993</v>
      </c>
      <c r="CL30" s="1">
        <v>1</v>
      </c>
    </row>
    <row r="31" spans="1:90" x14ac:dyDescent="0.25">
      <c r="A31" s="1" t="s">
        <v>88</v>
      </c>
      <c r="B31" s="1">
        <v>5.6</v>
      </c>
      <c r="C31" s="1">
        <v>1</v>
      </c>
      <c r="D31" s="1">
        <v>16</v>
      </c>
      <c r="E31" s="1">
        <v>0.21</v>
      </c>
      <c r="F31" s="1">
        <v>0</v>
      </c>
      <c r="G31" s="1">
        <v>0.4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0.01</v>
      </c>
      <c r="P31" s="1">
        <v>0.01</v>
      </c>
      <c r="Q31" s="1">
        <v>0</v>
      </c>
      <c r="R31" s="1">
        <v>0</v>
      </c>
      <c r="S31" s="1">
        <v>0</v>
      </c>
      <c r="T31" s="1">
        <v>0</v>
      </c>
      <c r="U31" s="1">
        <v>2</v>
      </c>
      <c r="V31" s="1">
        <v>1</v>
      </c>
      <c r="W31" s="1">
        <v>50</v>
      </c>
      <c r="X31" s="1">
        <v>0</v>
      </c>
      <c r="Y31" s="1">
        <v>0</v>
      </c>
      <c r="AA31" s="1">
        <v>0</v>
      </c>
      <c r="AB31" s="1">
        <v>0</v>
      </c>
      <c r="AC31" s="1">
        <v>1</v>
      </c>
      <c r="AD31" s="1">
        <v>1</v>
      </c>
      <c r="AE31" s="1">
        <v>0.41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4</v>
      </c>
      <c r="AL31" s="1">
        <v>10.3</v>
      </c>
      <c r="AM31" s="1">
        <v>1.2</v>
      </c>
      <c r="AN31" s="1">
        <v>1.3</v>
      </c>
      <c r="AO31" s="1">
        <v>3</v>
      </c>
      <c r="AP31" s="1">
        <v>6</v>
      </c>
      <c r="AQ31" s="1">
        <v>6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2</v>
      </c>
      <c r="AY31" s="1">
        <v>0</v>
      </c>
      <c r="AZ31" s="1">
        <v>0</v>
      </c>
      <c r="BA31" s="1">
        <v>0</v>
      </c>
      <c r="BB31" s="1">
        <v>0</v>
      </c>
      <c r="BC31" s="1">
        <v>14</v>
      </c>
      <c r="BD31" s="1">
        <v>10</v>
      </c>
      <c r="BE31" s="1">
        <v>5</v>
      </c>
      <c r="BF31" s="1">
        <v>0</v>
      </c>
      <c r="BG31" s="1">
        <v>3</v>
      </c>
      <c r="BH31" s="1">
        <v>2</v>
      </c>
      <c r="BI31" s="1">
        <v>1.52</v>
      </c>
      <c r="BJ31" s="1">
        <v>4</v>
      </c>
      <c r="BK31" s="1">
        <v>1</v>
      </c>
      <c r="BL31" s="1">
        <v>25</v>
      </c>
      <c r="BM31" s="1">
        <v>3</v>
      </c>
      <c r="BN31" s="1">
        <v>1</v>
      </c>
      <c r="BO31" s="1">
        <v>33</v>
      </c>
      <c r="BP31" s="1">
        <v>2</v>
      </c>
      <c r="BQ31" s="1">
        <v>1</v>
      </c>
      <c r="BR31" s="1">
        <v>50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6</v>
      </c>
      <c r="BZ31" s="1">
        <v>2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6.7005892999999999</v>
      </c>
      <c r="CL31" s="1">
        <v>1</v>
      </c>
    </row>
    <row r="32" spans="1:90" x14ac:dyDescent="0.25">
      <c r="A32" s="1" t="s">
        <v>90</v>
      </c>
      <c r="B32" s="1">
        <v>7.2</v>
      </c>
      <c r="C32" s="1">
        <v>2</v>
      </c>
      <c r="D32" s="1">
        <v>29</v>
      </c>
      <c r="E32" s="1">
        <v>0.49</v>
      </c>
      <c r="F32" s="1">
        <v>0.33</v>
      </c>
      <c r="G32" s="1">
        <v>1</v>
      </c>
      <c r="H32" s="1">
        <v>2</v>
      </c>
      <c r="I32" s="1">
        <v>3</v>
      </c>
      <c r="J32" s="1">
        <v>2</v>
      </c>
      <c r="K32" s="1">
        <v>2.5</v>
      </c>
      <c r="L32" s="1">
        <v>0.5</v>
      </c>
      <c r="M32" s="1">
        <v>0.5</v>
      </c>
      <c r="N32" s="1">
        <v>0.5</v>
      </c>
      <c r="O32" s="1">
        <v>0.5</v>
      </c>
      <c r="P32" s="1">
        <v>0.5</v>
      </c>
      <c r="Q32" s="1">
        <v>0.5</v>
      </c>
      <c r="R32" s="1">
        <v>0.5</v>
      </c>
      <c r="S32" s="1">
        <v>0</v>
      </c>
      <c r="T32" s="1">
        <v>0</v>
      </c>
      <c r="U32" s="1">
        <v>3</v>
      </c>
      <c r="V32" s="1">
        <v>2</v>
      </c>
      <c r="W32" s="1">
        <v>67</v>
      </c>
      <c r="X32" s="1">
        <v>0</v>
      </c>
      <c r="Y32" s="1">
        <v>0</v>
      </c>
      <c r="AA32" s="1">
        <v>0</v>
      </c>
      <c r="AB32" s="1">
        <v>0</v>
      </c>
      <c r="AC32" s="1">
        <v>1</v>
      </c>
      <c r="AD32" s="1">
        <v>1</v>
      </c>
      <c r="AE32" s="1">
        <v>0.52</v>
      </c>
      <c r="AF32" s="1">
        <v>0.5</v>
      </c>
      <c r="AG32" s="1">
        <v>0</v>
      </c>
      <c r="AH32" s="1">
        <v>0</v>
      </c>
      <c r="AI32" s="1">
        <v>0</v>
      </c>
      <c r="AJ32" s="1">
        <v>0</v>
      </c>
      <c r="AK32" s="1">
        <v>51</v>
      </c>
      <c r="AL32" s="1">
        <v>12.55</v>
      </c>
      <c r="AM32" s="1">
        <v>32.700000000000003</v>
      </c>
      <c r="AN32" s="1">
        <v>3.5</v>
      </c>
      <c r="AO32" s="1">
        <v>5.7</v>
      </c>
      <c r="AP32" s="1">
        <v>7</v>
      </c>
      <c r="AQ32" s="1">
        <v>23.5</v>
      </c>
      <c r="AR32" s="1">
        <v>0.5</v>
      </c>
      <c r="AS32" s="1">
        <v>5</v>
      </c>
      <c r="AT32" s="1">
        <v>1</v>
      </c>
      <c r="AU32" s="1">
        <v>0.5</v>
      </c>
      <c r="AV32" s="1">
        <v>0.5</v>
      </c>
      <c r="AW32" s="1">
        <v>100</v>
      </c>
      <c r="AX32" s="1">
        <v>1</v>
      </c>
      <c r="AY32" s="1">
        <v>1</v>
      </c>
      <c r="AZ32" s="1">
        <v>0</v>
      </c>
      <c r="BA32" s="1">
        <v>0.5</v>
      </c>
      <c r="BB32" s="1">
        <v>1.5</v>
      </c>
      <c r="BC32" s="1">
        <v>16.5</v>
      </c>
      <c r="BD32" s="1">
        <v>8</v>
      </c>
      <c r="BE32" s="1">
        <v>5.5</v>
      </c>
      <c r="BF32" s="1">
        <v>0.5</v>
      </c>
      <c r="BG32" s="1">
        <v>4</v>
      </c>
      <c r="BH32" s="1">
        <v>1</v>
      </c>
      <c r="BI32" s="1">
        <v>1.32</v>
      </c>
      <c r="BJ32" s="1">
        <v>5.5</v>
      </c>
      <c r="BK32" s="1">
        <v>4.5</v>
      </c>
      <c r="BL32" s="1">
        <v>82</v>
      </c>
      <c r="BM32" s="1">
        <v>4.5</v>
      </c>
      <c r="BN32" s="1">
        <v>3.5</v>
      </c>
      <c r="BO32" s="1">
        <v>78</v>
      </c>
      <c r="BP32" s="1">
        <v>3</v>
      </c>
      <c r="BQ32" s="1">
        <v>2</v>
      </c>
      <c r="BR32" s="1">
        <v>67</v>
      </c>
      <c r="BS32" s="1">
        <v>0.5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13.5</v>
      </c>
      <c r="BZ32" s="1">
        <v>4</v>
      </c>
      <c r="CA32" s="1">
        <v>1</v>
      </c>
      <c r="CB32" s="1">
        <v>1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2.1286557999999989</v>
      </c>
      <c r="CL32" s="1">
        <v>1</v>
      </c>
    </row>
    <row r="33" spans="1:90" x14ac:dyDescent="0.25">
      <c r="A33" s="1" t="s">
        <v>91</v>
      </c>
      <c r="B33" s="1">
        <v>5</v>
      </c>
      <c r="C33" s="1">
        <v>2</v>
      </c>
      <c r="D33" s="1">
        <v>90</v>
      </c>
      <c r="E33" s="1">
        <v>0.23</v>
      </c>
      <c r="F33" s="1">
        <v>0.2</v>
      </c>
      <c r="G33" s="1">
        <v>0.4</v>
      </c>
      <c r="H33" s="1">
        <v>1</v>
      </c>
      <c r="I33" s="1">
        <v>2.5</v>
      </c>
      <c r="J33" s="1">
        <v>0</v>
      </c>
      <c r="K33" s="1">
        <v>1.5</v>
      </c>
      <c r="L33" s="1">
        <v>1</v>
      </c>
      <c r="M33" s="1">
        <v>0</v>
      </c>
      <c r="N33" s="1">
        <v>0</v>
      </c>
      <c r="O33" s="1">
        <v>0.06</v>
      </c>
      <c r="P33" s="1">
        <v>0.06</v>
      </c>
      <c r="Q33" s="1">
        <v>0</v>
      </c>
      <c r="R33" s="1">
        <v>0</v>
      </c>
      <c r="S33" s="1">
        <v>0</v>
      </c>
      <c r="T33" s="1">
        <v>0</v>
      </c>
      <c r="U33" s="1">
        <v>9</v>
      </c>
      <c r="V33" s="1">
        <v>4.5</v>
      </c>
      <c r="W33" s="1">
        <v>50</v>
      </c>
      <c r="X33" s="1">
        <v>4.5</v>
      </c>
      <c r="Y33" s="1">
        <v>1</v>
      </c>
      <c r="Z33" s="1">
        <v>22</v>
      </c>
      <c r="AA33" s="1">
        <v>1.5</v>
      </c>
      <c r="AB33" s="1">
        <v>0.5</v>
      </c>
      <c r="AC33" s="1">
        <v>3</v>
      </c>
      <c r="AD33" s="1">
        <v>0.5</v>
      </c>
      <c r="AE33" s="1">
        <v>0.36</v>
      </c>
      <c r="AF33" s="1">
        <v>0.5</v>
      </c>
      <c r="AG33" s="1">
        <v>0</v>
      </c>
      <c r="AH33" s="1">
        <v>0</v>
      </c>
      <c r="AI33" s="1">
        <v>0</v>
      </c>
      <c r="AJ33" s="1">
        <v>0</v>
      </c>
      <c r="AK33" s="1">
        <v>30.5</v>
      </c>
      <c r="AL33" s="1">
        <v>36.15</v>
      </c>
      <c r="AM33" s="1">
        <v>15.1</v>
      </c>
      <c r="AN33" s="1">
        <v>1.3</v>
      </c>
      <c r="AO33" s="1">
        <v>4.5</v>
      </c>
      <c r="AP33" s="1">
        <v>9.5</v>
      </c>
      <c r="AQ33" s="1">
        <v>14</v>
      </c>
      <c r="AR33" s="1">
        <v>0</v>
      </c>
      <c r="AS33" s="1">
        <v>3.5</v>
      </c>
      <c r="AT33" s="1">
        <v>3.5</v>
      </c>
      <c r="AU33" s="1">
        <v>0.5</v>
      </c>
      <c r="AV33" s="1">
        <v>0.5</v>
      </c>
      <c r="AW33" s="1">
        <v>100</v>
      </c>
      <c r="AX33" s="1">
        <v>6</v>
      </c>
      <c r="AY33" s="1">
        <v>0</v>
      </c>
      <c r="AZ33" s="1">
        <v>0</v>
      </c>
      <c r="BA33" s="1">
        <v>0.5</v>
      </c>
      <c r="BB33" s="1">
        <v>0.5</v>
      </c>
      <c r="BC33" s="1">
        <v>17</v>
      </c>
      <c r="BD33" s="1">
        <v>11.5</v>
      </c>
      <c r="BE33" s="1">
        <v>6</v>
      </c>
      <c r="BF33" s="1">
        <v>1</v>
      </c>
      <c r="BG33" s="1">
        <v>3.5</v>
      </c>
      <c r="BH33" s="1">
        <v>3.5</v>
      </c>
      <c r="BI33" s="1">
        <v>2.2400000000000002</v>
      </c>
      <c r="BJ33" s="1">
        <v>21.5</v>
      </c>
      <c r="BK33" s="1">
        <v>15</v>
      </c>
      <c r="BL33" s="1">
        <v>70</v>
      </c>
      <c r="BM33" s="1">
        <v>21</v>
      </c>
      <c r="BN33" s="1">
        <v>12.5</v>
      </c>
      <c r="BO33" s="1">
        <v>60</v>
      </c>
      <c r="BP33" s="1">
        <v>9</v>
      </c>
      <c r="BQ33" s="1">
        <v>4.5</v>
      </c>
      <c r="BR33" s="1">
        <v>50</v>
      </c>
      <c r="BS33" s="1">
        <v>0</v>
      </c>
      <c r="BT33" s="1">
        <v>0</v>
      </c>
      <c r="BU33" s="1">
        <v>2</v>
      </c>
      <c r="BV33" s="1">
        <v>0</v>
      </c>
      <c r="BW33" s="1">
        <v>0</v>
      </c>
      <c r="BX33" s="1">
        <v>2</v>
      </c>
      <c r="BY33" s="1">
        <v>43</v>
      </c>
      <c r="BZ33" s="1">
        <v>4.5</v>
      </c>
      <c r="CA33" s="1">
        <v>1</v>
      </c>
      <c r="CB33" s="1">
        <v>4.5</v>
      </c>
      <c r="CC33" s="1">
        <v>0</v>
      </c>
      <c r="CD33" s="1">
        <v>0</v>
      </c>
      <c r="CE33" s="1">
        <v>1.5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f t="shared" si="0"/>
        <v>2.0190966999999995</v>
      </c>
      <c r="CL33" s="1">
        <v>1</v>
      </c>
    </row>
    <row r="34" spans="1:90" x14ac:dyDescent="0.25">
      <c r="A34" s="1" t="s">
        <v>96</v>
      </c>
      <c r="B34" s="1">
        <v>6.1</v>
      </c>
      <c r="C34" s="1">
        <v>3</v>
      </c>
      <c r="D34" s="1">
        <v>61.67</v>
      </c>
      <c r="E34" s="1">
        <v>0.64</v>
      </c>
      <c r="F34" s="1">
        <v>0.4</v>
      </c>
      <c r="G34" s="1">
        <v>0.8</v>
      </c>
      <c r="H34" s="1">
        <v>2</v>
      </c>
      <c r="I34" s="1">
        <v>3</v>
      </c>
      <c r="J34" s="1">
        <v>1.33</v>
      </c>
      <c r="K34" s="1">
        <v>2.67</v>
      </c>
      <c r="L34" s="1">
        <v>0.33</v>
      </c>
      <c r="M34" s="1">
        <v>1.67</v>
      </c>
      <c r="N34" s="1">
        <v>1.33</v>
      </c>
      <c r="O34" s="1">
        <v>0.72</v>
      </c>
      <c r="P34" s="1">
        <v>0.72</v>
      </c>
      <c r="Q34" s="1">
        <v>0.67</v>
      </c>
      <c r="R34" s="1">
        <v>0.67</v>
      </c>
      <c r="S34" s="1">
        <v>0</v>
      </c>
      <c r="T34" s="1">
        <v>0.33</v>
      </c>
      <c r="U34" s="1">
        <v>6.67</v>
      </c>
      <c r="V34" s="1">
        <v>4</v>
      </c>
      <c r="W34" s="1">
        <v>60</v>
      </c>
      <c r="X34" s="1">
        <v>0</v>
      </c>
      <c r="Y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0.12</v>
      </c>
      <c r="AF34" s="1">
        <v>0</v>
      </c>
      <c r="AG34" s="1">
        <v>0</v>
      </c>
      <c r="AH34" s="1">
        <v>0.33</v>
      </c>
      <c r="AI34" s="1">
        <v>0</v>
      </c>
      <c r="AJ34" s="1">
        <v>0</v>
      </c>
      <c r="AK34" s="1">
        <v>38.67</v>
      </c>
      <c r="AL34" s="1">
        <v>12.93</v>
      </c>
      <c r="AM34" s="1">
        <v>27.87</v>
      </c>
      <c r="AN34" s="1">
        <v>3.2</v>
      </c>
      <c r="AO34" s="1">
        <v>5.5</v>
      </c>
      <c r="AP34" s="1">
        <v>2</v>
      </c>
      <c r="AQ34" s="1">
        <v>18</v>
      </c>
      <c r="AR34" s="1">
        <v>1</v>
      </c>
      <c r="AS34" s="1">
        <v>5</v>
      </c>
      <c r="AT34" s="1">
        <v>1</v>
      </c>
      <c r="AU34" s="1">
        <v>0</v>
      </c>
      <c r="AV34" s="1">
        <v>0</v>
      </c>
      <c r="AX34" s="1">
        <v>2.67</v>
      </c>
      <c r="AY34" s="1">
        <v>1.67</v>
      </c>
      <c r="AZ34" s="1">
        <v>0</v>
      </c>
      <c r="BA34" s="1">
        <v>0</v>
      </c>
      <c r="BB34" s="1">
        <v>1.67</v>
      </c>
      <c r="BC34" s="1">
        <v>10.67</v>
      </c>
      <c r="BD34" s="1">
        <v>7.33</v>
      </c>
      <c r="BE34" s="1">
        <v>4.33</v>
      </c>
      <c r="BF34" s="1">
        <v>1.67</v>
      </c>
      <c r="BG34" s="1">
        <v>1.33</v>
      </c>
      <c r="BH34" s="1">
        <v>1.67</v>
      </c>
      <c r="BI34" s="1">
        <v>1.2</v>
      </c>
      <c r="BJ34" s="1">
        <v>16.670000000000002</v>
      </c>
      <c r="BK34" s="1">
        <v>11.67</v>
      </c>
      <c r="BL34" s="1">
        <v>70</v>
      </c>
      <c r="BM34" s="1">
        <v>11.67</v>
      </c>
      <c r="BN34" s="1">
        <v>7.67</v>
      </c>
      <c r="BO34" s="1">
        <v>66</v>
      </c>
      <c r="BP34" s="1">
        <v>6.67</v>
      </c>
      <c r="BQ34" s="1">
        <v>4</v>
      </c>
      <c r="BR34" s="1">
        <v>60</v>
      </c>
      <c r="BS34" s="1">
        <v>0.33</v>
      </c>
      <c r="BT34" s="1">
        <v>0</v>
      </c>
      <c r="BU34" s="1">
        <v>2</v>
      </c>
      <c r="BV34" s="1">
        <v>1</v>
      </c>
      <c r="BW34" s="1">
        <v>0</v>
      </c>
      <c r="BX34" s="1">
        <v>1.33</v>
      </c>
      <c r="BY34" s="1">
        <v>27.33</v>
      </c>
      <c r="BZ34" s="1">
        <v>5.33</v>
      </c>
      <c r="CA34" s="1">
        <v>1</v>
      </c>
      <c r="CB34" s="1">
        <v>1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4.9458533999999981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62</v>
      </c>
      <c r="E35" s="1">
        <v>0.17</v>
      </c>
      <c r="F35" s="1">
        <v>0.25</v>
      </c>
      <c r="G35" s="1">
        <v>0.1</v>
      </c>
      <c r="H35" s="1">
        <v>1</v>
      </c>
      <c r="I35" s="1">
        <v>1</v>
      </c>
      <c r="J35" s="1">
        <v>0.5</v>
      </c>
      <c r="K35" s="1">
        <v>0</v>
      </c>
      <c r="L35" s="1">
        <v>1</v>
      </c>
      <c r="M35" s="1">
        <v>0</v>
      </c>
      <c r="N35" s="1">
        <v>0</v>
      </c>
      <c r="O35" s="1">
        <v>0.08</v>
      </c>
      <c r="P35" s="1">
        <v>0.08</v>
      </c>
      <c r="Q35" s="1">
        <v>0</v>
      </c>
      <c r="R35" s="1">
        <v>0</v>
      </c>
      <c r="S35" s="1">
        <v>0</v>
      </c>
      <c r="T35" s="1">
        <v>0</v>
      </c>
      <c r="U35" s="1">
        <v>7</v>
      </c>
      <c r="V35" s="1">
        <v>6</v>
      </c>
      <c r="W35" s="1">
        <v>86</v>
      </c>
      <c r="X35" s="1">
        <v>3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0.06</v>
      </c>
      <c r="AF35" s="1">
        <v>0.5</v>
      </c>
      <c r="AG35" s="1">
        <v>0</v>
      </c>
      <c r="AH35" s="1">
        <v>0</v>
      </c>
      <c r="AI35" s="1">
        <v>0</v>
      </c>
      <c r="AJ35" s="1">
        <v>0</v>
      </c>
      <c r="AK35" s="1">
        <v>11</v>
      </c>
      <c r="AL35" s="1">
        <v>12.7</v>
      </c>
      <c r="AM35" s="1">
        <v>12.7</v>
      </c>
      <c r="AN35" s="1">
        <v>0.5</v>
      </c>
      <c r="AO35" s="1">
        <v>2.7</v>
      </c>
      <c r="AP35" s="1">
        <v>5</v>
      </c>
      <c r="AQ35" s="1">
        <v>9.5</v>
      </c>
      <c r="AR35" s="1">
        <v>0</v>
      </c>
      <c r="AS35" s="1">
        <v>3</v>
      </c>
      <c r="AT35" s="1">
        <v>1.5</v>
      </c>
      <c r="AU35" s="1">
        <v>1.5</v>
      </c>
      <c r="AV35" s="1">
        <v>1.5</v>
      </c>
      <c r="AW35" s="1">
        <v>100</v>
      </c>
      <c r="AX35" s="1">
        <v>3.5</v>
      </c>
      <c r="AY35" s="1">
        <v>0</v>
      </c>
      <c r="AZ35" s="1">
        <v>0</v>
      </c>
      <c r="BA35" s="1">
        <v>0.5</v>
      </c>
      <c r="BB35" s="1">
        <v>0.5</v>
      </c>
      <c r="BC35" s="1">
        <v>13</v>
      </c>
      <c r="BD35" s="1">
        <v>8.5</v>
      </c>
      <c r="BE35" s="1">
        <v>5.5</v>
      </c>
      <c r="BF35" s="1">
        <v>1</v>
      </c>
      <c r="BG35" s="1">
        <v>1</v>
      </c>
      <c r="BH35" s="1">
        <v>2</v>
      </c>
      <c r="BI35" s="1">
        <v>1.44</v>
      </c>
      <c r="BJ35" s="1">
        <v>21.5</v>
      </c>
      <c r="BK35" s="1">
        <v>19.5</v>
      </c>
      <c r="BL35" s="1">
        <v>91</v>
      </c>
      <c r="BM35" s="1">
        <v>17</v>
      </c>
      <c r="BN35" s="1">
        <v>12</v>
      </c>
      <c r="BO35" s="1">
        <v>71</v>
      </c>
      <c r="BP35" s="1">
        <v>7</v>
      </c>
      <c r="BQ35" s="1">
        <v>6</v>
      </c>
      <c r="BR35" s="1">
        <v>86</v>
      </c>
      <c r="BS35" s="1">
        <v>0</v>
      </c>
      <c r="BT35" s="1">
        <v>0</v>
      </c>
      <c r="BU35" s="1">
        <v>2</v>
      </c>
      <c r="BV35" s="1">
        <v>0</v>
      </c>
      <c r="BW35" s="1">
        <v>2</v>
      </c>
      <c r="BX35" s="1">
        <v>0.5</v>
      </c>
      <c r="BY35" s="1">
        <v>39.5</v>
      </c>
      <c r="BZ35" s="1">
        <v>3.5</v>
      </c>
      <c r="CA35" s="1">
        <v>1</v>
      </c>
      <c r="CB35" s="1">
        <v>1</v>
      </c>
      <c r="CC35" s="1">
        <v>0.5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4.2425265999999997</v>
      </c>
      <c r="CL35" s="1">
        <v>1</v>
      </c>
    </row>
    <row r="36" spans="1:90" x14ac:dyDescent="0.25">
      <c r="A36" s="1" t="s">
        <v>109</v>
      </c>
      <c r="B36" s="1">
        <v>5.4</v>
      </c>
      <c r="C36" s="1">
        <v>3</v>
      </c>
      <c r="D36" s="1">
        <v>26</v>
      </c>
      <c r="E36" s="1">
        <v>0.15</v>
      </c>
      <c r="F36" s="1">
        <v>0.2</v>
      </c>
      <c r="G36" s="1">
        <v>0.2</v>
      </c>
      <c r="H36" s="1">
        <v>1</v>
      </c>
      <c r="I36" s="1">
        <v>0.67</v>
      </c>
      <c r="J36" s="1">
        <v>0</v>
      </c>
      <c r="K36" s="1">
        <v>0</v>
      </c>
      <c r="L36" s="1">
        <v>0.67</v>
      </c>
      <c r="M36" s="1">
        <v>0</v>
      </c>
      <c r="N36" s="1">
        <v>0</v>
      </c>
      <c r="O36" s="1">
        <v>0.02</v>
      </c>
      <c r="P36" s="1">
        <v>0.02</v>
      </c>
      <c r="Q36" s="1">
        <v>0</v>
      </c>
      <c r="R36" s="1">
        <v>0</v>
      </c>
      <c r="S36" s="1">
        <v>0</v>
      </c>
      <c r="T36" s="1">
        <v>0</v>
      </c>
      <c r="U36" s="1">
        <v>5.33</v>
      </c>
      <c r="V36" s="1">
        <v>4.33</v>
      </c>
      <c r="W36" s="1">
        <v>81</v>
      </c>
      <c r="X36" s="1">
        <v>0</v>
      </c>
      <c r="Y36" s="1">
        <v>0</v>
      </c>
      <c r="AA36" s="1">
        <v>0</v>
      </c>
      <c r="AB36" s="1">
        <v>0</v>
      </c>
      <c r="AC36" s="1">
        <v>0.67</v>
      </c>
      <c r="AD36" s="1">
        <v>0.33</v>
      </c>
      <c r="AE36" s="1">
        <v>0.17</v>
      </c>
      <c r="AF36" s="1">
        <v>0.33</v>
      </c>
      <c r="AG36" s="1">
        <v>0</v>
      </c>
      <c r="AH36" s="1">
        <v>0</v>
      </c>
      <c r="AI36" s="1">
        <v>0</v>
      </c>
      <c r="AJ36" s="1">
        <v>0</v>
      </c>
      <c r="AK36" s="1">
        <v>8.67</v>
      </c>
      <c r="AL36" s="1">
        <v>7.53</v>
      </c>
      <c r="AM36" s="1">
        <v>7.4</v>
      </c>
      <c r="AN36" s="1">
        <v>0.6</v>
      </c>
      <c r="AO36" s="1">
        <v>2.2999999999999998</v>
      </c>
      <c r="AP36" s="1">
        <v>1.67</v>
      </c>
      <c r="AQ36" s="1">
        <v>4.67</v>
      </c>
      <c r="AR36" s="1">
        <v>0</v>
      </c>
      <c r="AS36" s="1">
        <v>2</v>
      </c>
      <c r="AT36" s="1">
        <v>0.33</v>
      </c>
      <c r="AU36" s="1">
        <v>0</v>
      </c>
      <c r="AV36" s="1">
        <v>0</v>
      </c>
      <c r="AX36" s="1">
        <v>2</v>
      </c>
      <c r="AY36" s="1">
        <v>0.33</v>
      </c>
      <c r="AZ36" s="1">
        <v>0</v>
      </c>
      <c r="BA36" s="1">
        <v>0</v>
      </c>
      <c r="BB36" s="1">
        <v>0.33</v>
      </c>
      <c r="BC36" s="1">
        <v>18</v>
      </c>
      <c r="BD36" s="1">
        <v>11</v>
      </c>
      <c r="BE36" s="1">
        <v>5.33</v>
      </c>
      <c r="BF36" s="1">
        <v>1.33</v>
      </c>
      <c r="BG36" s="1">
        <v>3</v>
      </c>
      <c r="BH36" s="1">
        <v>2.67</v>
      </c>
      <c r="BI36" s="1">
        <v>1.92</v>
      </c>
      <c r="BJ36" s="1">
        <v>8.33</v>
      </c>
      <c r="BK36" s="1">
        <v>6.33</v>
      </c>
      <c r="BL36" s="1">
        <v>76</v>
      </c>
      <c r="BM36" s="1">
        <v>6.67</v>
      </c>
      <c r="BN36" s="1">
        <v>5</v>
      </c>
      <c r="BO36" s="1">
        <v>75</v>
      </c>
      <c r="BP36" s="1">
        <v>5.33</v>
      </c>
      <c r="BQ36" s="1">
        <v>4.33</v>
      </c>
      <c r="BR36" s="1">
        <v>81</v>
      </c>
      <c r="BS36" s="1">
        <v>0</v>
      </c>
      <c r="BT36" s="1">
        <v>0</v>
      </c>
      <c r="BU36" s="1">
        <v>0</v>
      </c>
      <c r="BV36" s="1">
        <v>3</v>
      </c>
      <c r="BW36" s="1">
        <v>0</v>
      </c>
      <c r="BX36" s="1">
        <v>0.33</v>
      </c>
      <c r="BY36" s="1">
        <v>16.670000000000002</v>
      </c>
      <c r="BZ36" s="1">
        <v>1.67</v>
      </c>
      <c r="CA36" s="1">
        <v>2</v>
      </c>
      <c r="CB36" s="1">
        <v>0.67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5.494696600000001</v>
      </c>
      <c r="CL36" s="1">
        <v>0</v>
      </c>
    </row>
  </sheetData>
  <sortState xmlns:xlrd2="http://schemas.microsoft.com/office/spreadsheetml/2017/richdata2" ref="A2:CL36">
    <sortCondition descending="1" ref="CL2:CL36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CA10-0AC7-4AF7-9F58-9481F38F052D}">
  <dimension ref="A1:CL37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72</v>
      </c>
      <c r="B2" s="1">
        <v>5.8</v>
      </c>
      <c r="C2" s="1">
        <v>3</v>
      </c>
      <c r="D2" s="1">
        <v>89.67</v>
      </c>
      <c r="E2" s="1">
        <v>0.35</v>
      </c>
      <c r="F2" s="1">
        <v>0</v>
      </c>
      <c r="G2" s="1">
        <v>0.3</v>
      </c>
      <c r="H2" s="1">
        <v>0</v>
      </c>
      <c r="I2" s="1">
        <v>1</v>
      </c>
      <c r="J2" s="1">
        <v>0</v>
      </c>
      <c r="K2" s="1">
        <v>0.67</v>
      </c>
      <c r="L2" s="1">
        <v>0.33</v>
      </c>
      <c r="M2" s="1">
        <v>0.33</v>
      </c>
      <c r="N2" s="1">
        <v>0</v>
      </c>
      <c r="O2" s="1">
        <v>0.12</v>
      </c>
      <c r="P2" s="1">
        <v>0.12</v>
      </c>
      <c r="Q2" s="1">
        <v>0</v>
      </c>
      <c r="R2" s="1">
        <v>0</v>
      </c>
      <c r="S2" s="1">
        <v>0</v>
      </c>
      <c r="T2" s="1">
        <v>0</v>
      </c>
      <c r="U2" s="1">
        <v>6.33</v>
      </c>
      <c r="V2" s="1">
        <v>4.33</v>
      </c>
      <c r="W2" s="1">
        <v>68</v>
      </c>
      <c r="X2" s="1">
        <v>0.33</v>
      </c>
      <c r="Y2" s="1">
        <v>0</v>
      </c>
      <c r="Z2" s="1">
        <v>0</v>
      </c>
      <c r="AA2" s="1">
        <v>0</v>
      </c>
      <c r="AB2" s="1">
        <v>0</v>
      </c>
      <c r="AC2" s="1">
        <v>0.33</v>
      </c>
      <c r="AD2" s="1">
        <v>0.33</v>
      </c>
      <c r="AE2" s="1">
        <v>0.16</v>
      </c>
      <c r="AF2" s="1">
        <v>0</v>
      </c>
      <c r="AG2" s="1">
        <v>0</v>
      </c>
      <c r="AH2" s="1">
        <v>0.33</v>
      </c>
      <c r="AI2" s="1">
        <v>0</v>
      </c>
      <c r="AJ2" s="1">
        <v>0.33</v>
      </c>
      <c r="AK2" s="1">
        <v>11.33</v>
      </c>
      <c r="AL2" s="1">
        <v>6.7</v>
      </c>
      <c r="AM2" s="1">
        <v>1.2</v>
      </c>
      <c r="AN2" s="1">
        <v>1</v>
      </c>
      <c r="AO2" s="1">
        <v>3.7</v>
      </c>
      <c r="AP2" s="1">
        <v>4.67</v>
      </c>
      <c r="AQ2" s="1">
        <v>4.67</v>
      </c>
      <c r="AR2" s="1">
        <v>0</v>
      </c>
      <c r="AS2" s="1">
        <v>1.67</v>
      </c>
      <c r="AT2" s="1">
        <v>3</v>
      </c>
      <c r="AU2" s="1">
        <v>0.67</v>
      </c>
      <c r="AV2" s="1">
        <v>0.67</v>
      </c>
      <c r="AW2" s="1">
        <v>100</v>
      </c>
      <c r="AX2" s="1">
        <v>4</v>
      </c>
      <c r="AY2" s="1">
        <v>0</v>
      </c>
      <c r="AZ2" s="1">
        <v>0</v>
      </c>
      <c r="BA2" s="1">
        <v>0</v>
      </c>
      <c r="BB2" s="1">
        <v>0</v>
      </c>
      <c r="BC2" s="1">
        <v>15.67</v>
      </c>
      <c r="BD2" s="1">
        <v>8.33</v>
      </c>
      <c r="BE2" s="1">
        <v>7.33</v>
      </c>
      <c r="BF2" s="1">
        <v>1.67</v>
      </c>
      <c r="BG2" s="1">
        <v>1</v>
      </c>
      <c r="BH2" s="1">
        <v>2.33</v>
      </c>
      <c r="BI2" s="1">
        <v>2.08</v>
      </c>
      <c r="BJ2" s="1">
        <v>16.329999999999998</v>
      </c>
      <c r="BK2" s="1">
        <v>13.33</v>
      </c>
      <c r="BL2" s="1">
        <v>82</v>
      </c>
      <c r="BM2" s="1">
        <v>9.33</v>
      </c>
      <c r="BN2" s="1">
        <v>6.33</v>
      </c>
      <c r="BO2" s="1">
        <v>68</v>
      </c>
      <c r="BP2" s="1">
        <v>6.33</v>
      </c>
      <c r="BQ2" s="1">
        <v>4.33</v>
      </c>
      <c r="BR2" s="1">
        <v>68</v>
      </c>
      <c r="BS2" s="1">
        <v>0.33</v>
      </c>
      <c r="BT2" s="1">
        <v>0</v>
      </c>
      <c r="BU2" s="1">
        <v>3</v>
      </c>
      <c r="BV2" s="1">
        <v>0</v>
      </c>
      <c r="BW2" s="1">
        <v>1</v>
      </c>
      <c r="BX2" s="1">
        <v>1.33</v>
      </c>
      <c r="BY2" s="1">
        <v>27</v>
      </c>
      <c r="BZ2" s="1">
        <v>2</v>
      </c>
      <c r="CA2" s="1">
        <v>1.67</v>
      </c>
      <c r="CB2" s="1">
        <v>0.33</v>
      </c>
      <c r="CC2" s="1">
        <v>1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7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4.2645073000000027</v>
      </c>
      <c r="CL2" s="1">
        <v>9</v>
      </c>
    </row>
    <row r="3" spans="1:90" x14ac:dyDescent="0.25">
      <c r="A3" s="1" t="s">
        <v>103</v>
      </c>
      <c r="B3" s="1">
        <v>5.7</v>
      </c>
      <c r="C3" s="1">
        <v>2</v>
      </c>
      <c r="D3" s="1">
        <v>45.5</v>
      </c>
      <c r="E3" s="1">
        <v>0.32</v>
      </c>
      <c r="F3" s="1">
        <v>0.33</v>
      </c>
      <c r="G3" s="1">
        <v>0.5</v>
      </c>
      <c r="H3" s="1">
        <v>1</v>
      </c>
      <c r="I3" s="1">
        <v>3</v>
      </c>
      <c r="J3" s="1">
        <v>0</v>
      </c>
      <c r="K3" s="1">
        <v>2</v>
      </c>
      <c r="L3" s="1">
        <v>1</v>
      </c>
      <c r="M3" s="1">
        <v>0.5</v>
      </c>
      <c r="N3" s="1">
        <v>0.5</v>
      </c>
      <c r="O3" s="1">
        <v>0.18</v>
      </c>
      <c r="P3" s="1">
        <v>0.18</v>
      </c>
      <c r="Q3" s="1">
        <v>0</v>
      </c>
      <c r="R3" s="1">
        <v>0</v>
      </c>
      <c r="S3" s="1">
        <v>0</v>
      </c>
      <c r="T3" s="1">
        <v>0</v>
      </c>
      <c r="U3" s="1">
        <v>6.5</v>
      </c>
      <c r="V3" s="1">
        <v>4</v>
      </c>
      <c r="W3" s="1">
        <v>62</v>
      </c>
      <c r="X3" s="1">
        <v>0.5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0.5</v>
      </c>
      <c r="AE3" s="1">
        <v>0.26</v>
      </c>
      <c r="AF3" s="1">
        <v>0.5</v>
      </c>
      <c r="AG3" s="1">
        <v>0</v>
      </c>
      <c r="AH3" s="1">
        <v>0</v>
      </c>
      <c r="AI3" s="1">
        <v>0</v>
      </c>
      <c r="AJ3" s="1">
        <v>0.5</v>
      </c>
      <c r="AK3" s="1">
        <v>21.5</v>
      </c>
      <c r="AL3" s="1">
        <v>11</v>
      </c>
      <c r="AM3" s="1">
        <v>5.0999999999999996</v>
      </c>
      <c r="AN3" s="1">
        <v>1.5</v>
      </c>
      <c r="AO3" s="1">
        <v>3.6</v>
      </c>
      <c r="AP3" s="1">
        <v>2</v>
      </c>
      <c r="AQ3" s="1">
        <v>6.5</v>
      </c>
      <c r="AR3" s="1">
        <v>0</v>
      </c>
      <c r="AS3" s="1">
        <v>3</v>
      </c>
      <c r="AT3" s="1">
        <v>0</v>
      </c>
      <c r="AU3" s="1">
        <v>0</v>
      </c>
      <c r="AV3" s="1">
        <v>0</v>
      </c>
      <c r="AX3" s="1">
        <v>0.5</v>
      </c>
      <c r="AY3" s="1">
        <v>0</v>
      </c>
      <c r="AZ3" s="1">
        <v>0</v>
      </c>
      <c r="BA3" s="1">
        <v>0</v>
      </c>
      <c r="BB3" s="1">
        <v>0</v>
      </c>
      <c r="BC3" s="1">
        <v>9.5</v>
      </c>
      <c r="BD3" s="1">
        <v>4.5</v>
      </c>
      <c r="BE3" s="1">
        <v>4.5</v>
      </c>
      <c r="BF3" s="1">
        <v>0.5</v>
      </c>
      <c r="BG3" s="1">
        <v>2</v>
      </c>
      <c r="BH3" s="1">
        <v>1</v>
      </c>
      <c r="BI3" s="1">
        <v>1.02</v>
      </c>
      <c r="BJ3" s="1">
        <v>11.5</v>
      </c>
      <c r="BK3" s="1">
        <v>7.5</v>
      </c>
      <c r="BL3" s="1">
        <v>65</v>
      </c>
      <c r="BM3" s="1">
        <v>9.5</v>
      </c>
      <c r="BN3" s="1">
        <v>6</v>
      </c>
      <c r="BO3" s="1">
        <v>63</v>
      </c>
      <c r="BP3" s="1">
        <v>6.5</v>
      </c>
      <c r="BQ3" s="1">
        <v>4</v>
      </c>
      <c r="BR3" s="1">
        <v>62</v>
      </c>
      <c r="BS3" s="1">
        <v>0</v>
      </c>
      <c r="BT3" s="1">
        <v>0</v>
      </c>
      <c r="BU3" s="1">
        <v>1</v>
      </c>
      <c r="BV3" s="1">
        <v>1</v>
      </c>
      <c r="BW3" s="1">
        <v>0</v>
      </c>
      <c r="BX3" s="1">
        <v>0.5</v>
      </c>
      <c r="BY3" s="1">
        <v>17.5</v>
      </c>
      <c r="BZ3" s="1">
        <v>4</v>
      </c>
      <c r="CA3" s="1">
        <v>1.5</v>
      </c>
      <c r="CB3" s="1">
        <v>2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4.5754060999999986</v>
      </c>
      <c r="CL3" s="1">
        <v>9</v>
      </c>
    </row>
    <row r="4" spans="1:90" x14ac:dyDescent="0.25">
      <c r="A4" s="1" t="s">
        <v>64</v>
      </c>
      <c r="B4" s="1">
        <v>5.2</v>
      </c>
      <c r="C4" s="1">
        <v>2</v>
      </c>
      <c r="D4" s="1">
        <v>11.5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0.5</v>
      </c>
      <c r="V4" s="1">
        <v>0.5</v>
      </c>
      <c r="W4" s="1">
        <v>100</v>
      </c>
      <c r="X4" s="1">
        <v>0</v>
      </c>
      <c r="Y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0.15</v>
      </c>
      <c r="AM4" s="1">
        <v>0.6</v>
      </c>
      <c r="AN4" s="1">
        <v>0</v>
      </c>
      <c r="AO4" s="1">
        <v>1.6</v>
      </c>
      <c r="AP4" s="1">
        <v>3</v>
      </c>
      <c r="AQ4" s="1">
        <v>3</v>
      </c>
      <c r="AR4" s="1">
        <v>0</v>
      </c>
      <c r="AS4" s="1">
        <v>1</v>
      </c>
      <c r="AT4" s="1">
        <v>0.5</v>
      </c>
      <c r="AU4" s="1">
        <v>0</v>
      </c>
      <c r="AV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14</v>
      </c>
      <c r="BD4" s="1">
        <v>9</v>
      </c>
      <c r="BE4" s="1">
        <v>4.5</v>
      </c>
      <c r="BF4" s="1">
        <v>0.5</v>
      </c>
      <c r="BG4" s="1">
        <v>1.5</v>
      </c>
      <c r="BH4" s="1">
        <v>2</v>
      </c>
      <c r="BI4" s="1">
        <v>1.5</v>
      </c>
      <c r="BJ4" s="1">
        <v>1.5</v>
      </c>
      <c r="BK4" s="1">
        <v>1.5</v>
      </c>
      <c r="BL4" s="1">
        <v>100</v>
      </c>
      <c r="BM4" s="1">
        <v>1</v>
      </c>
      <c r="BN4" s="1">
        <v>1</v>
      </c>
      <c r="BO4" s="1">
        <v>100</v>
      </c>
      <c r="BP4" s="1">
        <v>0.5</v>
      </c>
      <c r="BQ4" s="1">
        <v>0.5</v>
      </c>
      <c r="BR4" s="1">
        <v>100</v>
      </c>
      <c r="BS4" s="1">
        <v>0</v>
      </c>
      <c r="BT4" s="1">
        <v>0</v>
      </c>
      <c r="BU4" s="1">
        <v>0</v>
      </c>
      <c r="BV4" s="1">
        <v>2</v>
      </c>
      <c r="BW4" s="1">
        <v>0</v>
      </c>
      <c r="BX4" s="1">
        <v>0.5</v>
      </c>
      <c r="BY4" s="1">
        <v>4</v>
      </c>
      <c r="BZ4" s="1">
        <v>0.5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4.3591699999999998</v>
      </c>
      <c r="CL4" s="1">
        <v>7</v>
      </c>
    </row>
    <row r="5" spans="1:90" x14ac:dyDescent="0.25">
      <c r="A5" s="1" t="s">
        <v>69</v>
      </c>
      <c r="B5" s="1">
        <v>5.2</v>
      </c>
      <c r="C5" s="1">
        <v>2</v>
      </c>
      <c r="D5" s="1">
        <v>14</v>
      </c>
      <c r="E5" s="1">
        <v>0.1</v>
      </c>
      <c r="F5" s="1">
        <v>0</v>
      </c>
      <c r="G5" s="1">
        <v>0.1</v>
      </c>
      <c r="H5" s="1">
        <v>0</v>
      </c>
      <c r="I5" s="1">
        <v>1</v>
      </c>
      <c r="J5" s="1">
        <v>0.5</v>
      </c>
      <c r="K5" s="1">
        <v>0.5</v>
      </c>
      <c r="L5" s="1">
        <v>0.5</v>
      </c>
      <c r="M5" s="1">
        <v>0</v>
      </c>
      <c r="N5" s="1">
        <v>0.5</v>
      </c>
      <c r="O5" s="1">
        <v>0.08</v>
      </c>
      <c r="P5" s="1">
        <v>0.08</v>
      </c>
      <c r="Q5" s="1">
        <v>0</v>
      </c>
      <c r="R5" s="1">
        <v>0</v>
      </c>
      <c r="S5" s="1">
        <v>0</v>
      </c>
      <c r="T5" s="1">
        <v>0</v>
      </c>
      <c r="U5" s="1">
        <v>0.5</v>
      </c>
      <c r="V5" s="1">
        <v>0</v>
      </c>
      <c r="W5" s="1">
        <v>0</v>
      </c>
      <c r="X5" s="1">
        <v>0.5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0.02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9</v>
      </c>
      <c r="AL5" s="1">
        <v>0.05</v>
      </c>
      <c r="AM5" s="1">
        <v>0</v>
      </c>
      <c r="AN5" s="1">
        <v>0.4</v>
      </c>
      <c r="AO5" s="1">
        <v>1.6</v>
      </c>
      <c r="AP5" s="1">
        <v>0</v>
      </c>
      <c r="AQ5" s="1">
        <v>0</v>
      </c>
      <c r="AR5" s="1">
        <v>0</v>
      </c>
      <c r="AS5" s="1">
        <v>0.5</v>
      </c>
      <c r="AT5" s="1">
        <v>0</v>
      </c>
      <c r="AU5" s="1">
        <v>0</v>
      </c>
      <c r="AV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15.5</v>
      </c>
      <c r="BD5" s="1">
        <v>12.5</v>
      </c>
      <c r="BE5" s="1">
        <v>5</v>
      </c>
      <c r="BF5" s="1">
        <v>0</v>
      </c>
      <c r="BG5" s="1">
        <v>1.5</v>
      </c>
      <c r="BH5" s="1">
        <v>2.5</v>
      </c>
      <c r="BI5" s="1">
        <v>1.84</v>
      </c>
      <c r="BJ5" s="1">
        <v>2</v>
      </c>
      <c r="BK5" s="1">
        <v>0.5</v>
      </c>
      <c r="BL5" s="1">
        <v>25</v>
      </c>
      <c r="BM5" s="1">
        <v>2</v>
      </c>
      <c r="BN5" s="1">
        <v>0.5</v>
      </c>
      <c r="BO5" s="1">
        <v>25</v>
      </c>
      <c r="BP5" s="1">
        <v>0.5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</v>
      </c>
      <c r="BY5" s="1">
        <v>5</v>
      </c>
      <c r="BZ5" s="1">
        <v>0.5</v>
      </c>
      <c r="CA5" s="1">
        <v>0</v>
      </c>
      <c r="CB5" s="1">
        <v>0.5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7.0337693999999971</v>
      </c>
      <c r="CL5" s="1">
        <v>4</v>
      </c>
    </row>
    <row r="6" spans="1:90" x14ac:dyDescent="0.25">
      <c r="A6" s="1" t="s">
        <v>59</v>
      </c>
      <c r="B6" s="1">
        <v>6.7</v>
      </c>
      <c r="C6" s="1">
        <v>3</v>
      </c>
      <c r="D6" s="1">
        <v>87</v>
      </c>
      <c r="E6" s="1">
        <v>0.33</v>
      </c>
      <c r="F6" s="1">
        <v>0.2</v>
      </c>
      <c r="G6" s="1">
        <v>0.5</v>
      </c>
      <c r="H6" s="1">
        <v>1</v>
      </c>
      <c r="I6" s="1">
        <v>2.33</v>
      </c>
      <c r="J6" s="1">
        <v>1.33</v>
      </c>
      <c r="K6" s="1">
        <v>2</v>
      </c>
      <c r="L6" s="1">
        <v>0.33</v>
      </c>
      <c r="M6" s="1">
        <v>0.67</v>
      </c>
      <c r="N6" s="1">
        <v>0.67</v>
      </c>
      <c r="O6" s="1">
        <v>0.42</v>
      </c>
      <c r="P6" s="1">
        <v>0.42</v>
      </c>
      <c r="Q6" s="1">
        <v>0.33</v>
      </c>
      <c r="R6" s="1">
        <v>0.33</v>
      </c>
      <c r="S6" s="1">
        <v>0</v>
      </c>
      <c r="T6" s="1">
        <v>0</v>
      </c>
      <c r="U6" s="1">
        <v>11.67</v>
      </c>
      <c r="V6" s="1">
        <v>5.67</v>
      </c>
      <c r="W6" s="1">
        <v>49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33</v>
      </c>
      <c r="AL6" s="1">
        <v>2.77</v>
      </c>
      <c r="AM6" s="1">
        <v>11.33</v>
      </c>
      <c r="AN6" s="1">
        <v>1.9</v>
      </c>
      <c r="AO6" s="1">
        <v>4.9000000000000004</v>
      </c>
      <c r="AP6" s="1">
        <v>1</v>
      </c>
      <c r="AQ6" s="1">
        <v>9</v>
      </c>
      <c r="AR6" s="1">
        <v>0</v>
      </c>
      <c r="AS6" s="1">
        <v>3.33</v>
      </c>
      <c r="AT6" s="1">
        <v>1.67</v>
      </c>
      <c r="AU6" s="1">
        <v>0.33</v>
      </c>
      <c r="AV6" s="1">
        <v>0.33</v>
      </c>
      <c r="AW6" s="1">
        <v>100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14.33</v>
      </c>
      <c r="BD6" s="1">
        <v>10.33</v>
      </c>
      <c r="BE6" s="1">
        <v>5</v>
      </c>
      <c r="BF6" s="1">
        <v>0.33</v>
      </c>
      <c r="BG6" s="1">
        <v>1</v>
      </c>
      <c r="BH6" s="1">
        <v>2</v>
      </c>
      <c r="BI6" s="1">
        <v>1.64</v>
      </c>
      <c r="BJ6" s="1">
        <v>21</v>
      </c>
      <c r="BK6" s="1">
        <v>13</v>
      </c>
      <c r="BL6" s="1">
        <v>62</v>
      </c>
      <c r="BM6" s="1">
        <v>17.329999999999998</v>
      </c>
      <c r="BN6" s="1">
        <v>9.67</v>
      </c>
      <c r="BO6" s="1">
        <v>56</v>
      </c>
      <c r="BP6" s="1">
        <v>11.67</v>
      </c>
      <c r="BQ6" s="1">
        <v>5.67</v>
      </c>
      <c r="BR6" s="1">
        <v>49</v>
      </c>
      <c r="BS6" s="1">
        <v>0</v>
      </c>
      <c r="BT6" s="1">
        <v>0</v>
      </c>
      <c r="BU6" s="1">
        <v>3</v>
      </c>
      <c r="BV6" s="1">
        <v>0</v>
      </c>
      <c r="BW6" s="1">
        <v>2</v>
      </c>
      <c r="BX6" s="1">
        <v>0</v>
      </c>
      <c r="BY6" s="1">
        <v>30.67</v>
      </c>
      <c r="BZ6" s="1">
        <v>2.33</v>
      </c>
      <c r="CA6" s="1">
        <v>4</v>
      </c>
      <c r="CB6" s="1">
        <v>1</v>
      </c>
      <c r="CC6" s="1">
        <v>0.33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7.0035803999999979</v>
      </c>
      <c r="CL6" s="1">
        <v>2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0.41</v>
      </c>
      <c r="F7" s="1">
        <v>0.5</v>
      </c>
      <c r="G7" s="1">
        <v>0.5</v>
      </c>
      <c r="H7" s="1">
        <v>2</v>
      </c>
      <c r="I7" s="1">
        <v>2.33</v>
      </c>
      <c r="J7" s="1">
        <v>1</v>
      </c>
      <c r="K7" s="1">
        <v>2</v>
      </c>
      <c r="L7" s="1">
        <v>0.33</v>
      </c>
      <c r="M7" s="1">
        <v>0.67</v>
      </c>
      <c r="N7" s="1">
        <v>0.33</v>
      </c>
      <c r="O7" s="1">
        <v>0.39</v>
      </c>
      <c r="P7" s="1">
        <v>0.39</v>
      </c>
      <c r="Q7" s="1">
        <v>0.33</v>
      </c>
      <c r="R7" s="1">
        <v>0.33</v>
      </c>
      <c r="S7" s="1">
        <v>0</v>
      </c>
      <c r="T7" s="1">
        <v>0</v>
      </c>
      <c r="U7" s="1">
        <v>9.33</v>
      </c>
      <c r="V7" s="1">
        <v>7</v>
      </c>
      <c r="W7" s="1">
        <v>75</v>
      </c>
      <c r="X7" s="1">
        <v>0.67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0.11</v>
      </c>
      <c r="AF7" s="1">
        <v>0.33</v>
      </c>
      <c r="AG7" s="1">
        <v>0</v>
      </c>
      <c r="AH7" s="1">
        <v>0.67</v>
      </c>
      <c r="AI7" s="1">
        <v>0</v>
      </c>
      <c r="AJ7" s="1">
        <v>0</v>
      </c>
      <c r="AK7" s="1">
        <v>39.33</v>
      </c>
      <c r="AL7" s="1">
        <v>9.5299999999999994</v>
      </c>
      <c r="AM7" s="1">
        <v>18.87</v>
      </c>
      <c r="AN7" s="1">
        <v>1.9</v>
      </c>
      <c r="AO7" s="1">
        <v>4.5999999999999996</v>
      </c>
      <c r="AP7" s="1">
        <v>2.67</v>
      </c>
      <c r="AQ7" s="1">
        <v>13.67</v>
      </c>
      <c r="AR7" s="1">
        <v>0.33</v>
      </c>
      <c r="AS7" s="1">
        <v>4</v>
      </c>
      <c r="AT7" s="1">
        <v>3.33</v>
      </c>
      <c r="AU7" s="1">
        <v>0.33</v>
      </c>
      <c r="AV7" s="1">
        <v>0.33</v>
      </c>
      <c r="AW7" s="1">
        <v>100</v>
      </c>
      <c r="AX7" s="1">
        <v>2.67</v>
      </c>
      <c r="AY7" s="1">
        <v>1</v>
      </c>
      <c r="AZ7" s="1">
        <v>0.33</v>
      </c>
      <c r="BA7" s="1">
        <v>0.33</v>
      </c>
      <c r="BB7" s="1">
        <v>1.67</v>
      </c>
      <c r="BC7" s="1">
        <v>17.329999999999998</v>
      </c>
      <c r="BD7" s="1">
        <v>11</v>
      </c>
      <c r="BE7" s="1">
        <v>7</v>
      </c>
      <c r="BF7" s="1">
        <v>1</v>
      </c>
      <c r="BG7" s="1">
        <v>2</v>
      </c>
      <c r="BH7" s="1">
        <v>3.67</v>
      </c>
      <c r="BI7" s="1">
        <v>2.5299999999999998</v>
      </c>
      <c r="BJ7" s="1">
        <v>17.329999999999998</v>
      </c>
      <c r="BK7" s="1">
        <v>11.67</v>
      </c>
      <c r="BL7" s="1">
        <v>67</v>
      </c>
      <c r="BM7" s="1">
        <v>14</v>
      </c>
      <c r="BN7" s="1">
        <v>9.67</v>
      </c>
      <c r="BO7" s="1">
        <v>69</v>
      </c>
      <c r="BP7" s="1">
        <v>9.33</v>
      </c>
      <c r="BQ7" s="1">
        <v>7</v>
      </c>
      <c r="BR7" s="1">
        <v>75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2.33</v>
      </c>
      <c r="BY7" s="1">
        <v>36.33</v>
      </c>
      <c r="BZ7" s="1">
        <v>4.67</v>
      </c>
      <c r="CA7" s="1">
        <v>1</v>
      </c>
      <c r="CB7" s="1">
        <v>0.67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3.2182078999999981</v>
      </c>
      <c r="CL7" s="1">
        <v>2</v>
      </c>
    </row>
    <row r="8" spans="1:90" x14ac:dyDescent="0.25">
      <c r="A8" s="1" t="s">
        <v>65</v>
      </c>
      <c r="B8" s="1">
        <v>10.3</v>
      </c>
      <c r="C8" s="1">
        <v>3</v>
      </c>
      <c r="D8" s="1">
        <v>75</v>
      </c>
      <c r="E8" s="1">
        <v>0.14000000000000001</v>
      </c>
      <c r="F8" s="1">
        <v>0.17</v>
      </c>
      <c r="G8" s="1">
        <v>0.3</v>
      </c>
      <c r="H8" s="1">
        <v>1</v>
      </c>
      <c r="I8" s="1">
        <v>1.33</v>
      </c>
      <c r="J8" s="1">
        <v>0.67</v>
      </c>
      <c r="K8" s="1">
        <v>1</v>
      </c>
      <c r="L8" s="1">
        <v>0.33</v>
      </c>
      <c r="M8" s="1">
        <v>0.33</v>
      </c>
      <c r="N8" s="1">
        <v>0.33</v>
      </c>
      <c r="O8" s="1">
        <v>0.22</v>
      </c>
      <c r="P8" s="1">
        <v>0.22</v>
      </c>
      <c r="Q8" s="1">
        <v>0.33</v>
      </c>
      <c r="R8" s="1">
        <v>0.33</v>
      </c>
      <c r="S8" s="1">
        <v>0</v>
      </c>
      <c r="T8" s="1">
        <v>0</v>
      </c>
      <c r="U8" s="1">
        <v>5.33</v>
      </c>
      <c r="V8" s="1">
        <v>3.67</v>
      </c>
      <c r="W8" s="1">
        <v>69</v>
      </c>
      <c r="X8" s="1">
        <v>0</v>
      </c>
      <c r="Y8" s="1">
        <v>0</v>
      </c>
      <c r="AA8" s="1">
        <v>0</v>
      </c>
      <c r="AB8" s="1">
        <v>0</v>
      </c>
      <c r="AC8" s="1">
        <v>1.33</v>
      </c>
      <c r="AD8" s="1">
        <v>0</v>
      </c>
      <c r="AE8" s="1">
        <v>0.09</v>
      </c>
      <c r="AF8" s="1">
        <v>0</v>
      </c>
      <c r="AG8" s="1">
        <v>0</v>
      </c>
      <c r="AH8" s="1">
        <v>0.33</v>
      </c>
      <c r="AI8" s="1">
        <v>0</v>
      </c>
      <c r="AJ8" s="1">
        <v>0</v>
      </c>
      <c r="AK8" s="1">
        <v>20</v>
      </c>
      <c r="AL8" s="1">
        <v>15.7</v>
      </c>
      <c r="AM8" s="1">
        <v>15</v>
      </c>
      <c r="AN8" s="1">
        <v>1.2</v>
      </c>
      <c r="AO8" s="1">
        <v>3.3</v>
      </c>
      <c r="AP8" s="1">
        <v>3.33</v>
      </c>
      <c r="AQ8" s="1">
        <v>11.33</v>
      </c>
      <c r="AR8" s="1">
        <v>0.67</v>
      </c>
      <c r="AS8" s="1">
        <v>3.33</v>
      </c>
      <c r="AT8" s="1">
        <v>1.33</v>
      </c>
      <c r="AU8" s="1">
        <v>0</v>
      </c>
      <c r="AV8" s="1">
        <v>0</v>
      </c>
      <c r="AX8" s="1">
        <v>1</v>
      </c>
      <c r="AY8" s="1">
        <v>0.67</v>
      </c>
      <c r="AZ8" s="1">
        <v>0</v>
      </c>
      <c r="BA8" s="1">
        <v>0</v>
      </c>
      <c r="BB8" s="1">
        <v>0.67</v>
      </c>
      <c r="BC8" s="1">
        <v>14</v>
      </c>
      <c r="BD8" s="1">
        <v>7.67</v>
      </c>
      <c r="BE8" s="1">
        <v>5.33</v>
      </c>
      <c r="BF8" s="1">
        <v>0.33</v>
      </c>
      <c r="BG8" s="1">
        <v>3</v>
      </c>
      <c r="BH8" s="1">
        <v>1</v>
      </c>
      <c r="BI8" s="1">
        <v>1.32</v>
      </c>
      <c r="BJ8" s="1">
        <v>10.33</v>
      </c>
      <c r="BK8" s="1">
        <v>7.33</v>
      </c>
      <c r="BL8" s="1">
        <v>71</v>
      </c>
      <c r="BM8" s="1">
        <v>7.33</v>
      </c>
      <c r="BN8" s="1">
        <v>5</v>
      </c>
      <c r="BO8" s="1">
        <v>68</v>
      </c>
      <c r="BP8" s="1">
        <v>5.33</v>
      </c>
      <c r="BQ8" s="1">
        <v>3.67</v>
      </c>
      <c r="BR8" s="1">
        <v>69</v>
      </c>
      <c r="BS8" s="1">
        <v>0.33</v>
      </c>
      <c r="BT8" s="1">
        <v>0.33</v>
      </c>
      <c r="BU8" s="1">
        <v>3</v>
      </c>
      <c r="BV8" s="1">
        <v>0</v>
      </c>
      <c r="BW8" s="1">
        <v>1</v>
      </c>
      <c r="BX8" s="1">
        <v>0</v>
      </c>
      <c r="BY8" s="1">
        <v>17.670000000000002</v>
      </c>
      <c r="BZ8" s="1">
        <v>3.33</v>
      </c>
      <c r="CA8" s="1">
        <v>1</v>
      </c>
      <c r="CB8" s="1">
        <v>1.33</v>
      </c>
      <c r="CC8" s="1">
        <v>0.67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f t="shared" si="0"/>
        <v>2.6545759999999987</v>
      </c>
      <c r="CL8" s="1">
        <v>2</v>
      </c>
    </row>
    <row r="9" spans="1:90" x14ac:dyDescent="0.25">
      <c r="A9" s="1" t="s">
        <v>68</v>
      </c>
      <c r="B9" s="1">
        <v>6.7</v>
      </c>
      <c r="C9" s="1">
        <v>3</v>
      </c>
      <c r="D9" s="1">
        <v>87</v>
      </c>
      <c r="E9" s="1">
        <v>0.09</v>
      </c>
      <c r="F9" s="1">
        <v>0</v>
      </c>
      <c r="G9" s="1">
        <v>0.1</v>
      </c>
      <c r="H9" s="1">
        <v>0</v>
      </c>
      <c r="I9" s="1">
        <v>1.33</v>
      </c>
      <c r="J9" s="1">
        <v>0</v>
      </c>
      <c r="K9" s="1">
        <v>0.67</v>
      </c>
      <c r="L9" s="1">
        <v>0.67</v>
      </c>
      <c r="M9" s="1">
        <v>0</v>
      </c>
      <c r="N9" s="1">
        <v>0.33</v>
      </c>
      <c r="O9" s="1">
        <v>0.02</v>
      </c>
      <c r="P9" s="1">
        <v>0.02</v>
      </c>
      <c r="Q9" s="1">
        <v>0</v>
      </c>
      <c r="R9" s="1">
        <v>0</v>
      </c>
      <c r="S9" s="1">
        <v>0</v>
      </c>
      <c r="T9" s="1">
        <v>0</v>
      </c>
      <c r="U9" s="1">
        <v>9</v>
      </c>
      <c r="V9" s="1">
        <v>4.33</v>
      </c>
      <c r="W9" s="1">
        <v>48</v>
      </c>
      <c r="X9" s="1">
        <v>0.67</v>
      </c>
      <c r="Y9" s="1">
        <v>0</v>
      </c>
      <c r="Z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8</v>
      </c>
      <c r="AL9" s="1">
        <v>6</v>
      </c>
      <c r="AM9" s="1">
        <v>3.07</v>
      </c>
      <c r="AN9" s="1">
        <v>0.2</v>
      </c>
      <c r="AO9" s="1">
        <v>3.1</v>
      </c>
      <c r="AP9" s="1">
        <v>6.33</v>
      </c>
      <c r="AQ9" s="1">
        <v>6.33</v>
      </c>
      <c r="AR9" s="1">
        <v>0</v>
      </c>
      <c r="AS9" s="1">
        <v>2</v>
      </c>
      <c r="AT9" s="1">
        <v>2.33</v>
      </c>
      <c r="AU9" s="1">
        <v>0</v>
      </c>
      <c r="AV9" s="1">
        <v>0</v>
      </c>
      <c r="AX9" s="1">
        <v>3.33</v>
      </c>
      <c r="AY9" s="1">
        <v>0</v>
      </c>
      <c r="AZ9" s="1">
        <v>0</v>
      </c>
      <c r="BA9" s="1">
        <v>0.33</v>
      </c>
      <c r="BB9" s="1">
        <v>0.33</v>
      </c>
      <c r="BC9" s="1">
        <v>16</v>
      </c>
      <c r="BD9" s="1">
        <v>9.67</v>
      </c>
      <c r="BE9" s="1">
        <v>4.33</v>
      </c>
      <c r="BF9" s="1">
        <v>0</v>
      </c>
      <c r="BG9" s="1">
        <v>2</v>
      </c>
      <c r="BH9" s="1">
        <v>3.33</v>
      </c>
      <c r="BI9" s="1">
        <v>2.04</v>
      </c>
      <c r="BJ9" s="1">
        <v>17</v>
      </c>
      <c r="BK9" s="1">
        <v>10</v>
      </c>
      <c r="BL9" s="1">
        <v>59</v>
      </c>
      <c r="BM9" s="1">
        <v>14</v>
      </c>
      <c r="BN9" s="1">
        <v>7</v>
      </c>
      <c r="BO9" s="1">
        <v>50</v>
      </c>
      <c r="BP9" s="1">
        <v>9</v>
      </c>
      <c r="BQ9" s="1">
        <v>4.33</v>
      </c>
      <c r="BR9" s="1">
        <v>48</v>
      </c>
      <c r="BS9" s="1">
        <v>0.33</v>
      </c>
      <c r="BT9" s="1">
        <v>0</v>
      </c>
      <c r="BU9" s="1">
        <v>3</v>
      </c>
      <c r="BV9" s="1">
        <v>0</v>
      </c>
      <c r="BW9" s="1">
        <v>1</v>
      </c>
      <c r="BX9" s="1">
        <v>3.33</v>
      </c>
      <c r="BY9" s="1">
        <v>36.67</v>
      </c>
      <c r="BZ9" s="1">
        <v>0.67</v>
      </c>
      <c r="CA9" s="1">
        <v>3.33</v>
      </c>
      <c r="CB9" s="1">
        <v>1.33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4.4152931000000013</v>
      </c>
      <c r="CL9" s="1">
        <v>2</v>
      </c>
    </row>
    <row r="10" spans="1:90" x14ac:dyDescent="0.25">
      <c r="A10" s="1" t="s">
        <v>70</v>
      </c>
      <c r="B10" s="1">
        <v>6.2</v>
      </c>
      <c r="C10" s="1">
        <v>3</v>
      </c>
      <c r="D10" s="1">
        <v>80.67</v>
      </c>
      <c r="E10" s="1">
        <v>0.5</v>
      </c>
      <c r="F10" s="1">
        <v>0.67</v>
      </c>
      <c r="G10" s="1">
        <v>0.6</v>
      </c>
      <c r="H10" s="1">
        <v>2</v>
      </c>
      <c r="I10" s="1">
        <v>2</v>
      </c>
      <c r="J10" s="1">
        <v>1</v>
      </c>
      <c r="K10" s="1">
        <v>0.67</v>
      </c>
      <c r="L10" s="1">
        <v>1.33</v>
      </c>
      <c r="M10" s="1">
        <v>0.33</v>
      </c>
      <c r="N10" s="1">
        <v>0.33</v>
      </c>
      <c r="O10" s="1">
        <v>0.11</v>
      </c>
      <c r="P10" s="1">
        <v>0.36</v>
      </c>
      <c r="Q10" s="1">
        <v>0.67</v>
      </c>
      <c r="R10" s="1">
        <v>0.33</v>
      </c>
      <c r="S10" s="1">
        <v>0.33</v>
      </c>
      <c r="T10" s="1">
        <v>0</v>
      </c>
      <c r="U10" s="1">
        <v>8</v>
      </c>
      <c r="V10" s="1">
        <v>5.33</v>
      </c>
      <c r="W10" s="1">
        <v>67</v>
      </c>
      <c r="X10" s="1">
        <v>2.67</v>
      </c>
      <c r="Y10" s="1">
        <v>1.67</v>
      </c>
      <c r="Z10" s="1">
        <v>63</v>
      </c>
      <c r="AA10" s="1">
        <v>1.33</v>
      </c>
      <c r="AB10" s="1">
        <v>0.33</v>
      </c>
      <c r="AC10" s="1">
        <v>1.67</v>
      </c>
      <c r="AD10" s="1">
        <v>0.33</v>
      </c>
      <c r="AE10" s="1">
        <v>0.23</v>
      </c>
      <c r="AF10" s="1">
        <v>0</v>
      </c>
      <c r="AG10" s="1">
        <v>0</v>
      </c>
      <c r="AH10" s="1">
        <v>0.67</v>
      </c>
      <c r="AI10" s="1">
        <v>0</v>
      </c>
      <c r="AJ10" s="1">
        <v>0</v>
      </c>
      <c r="AK10" s="1">
        <v>22</v>
      </c>
      <c r="AL10" s="1">
        <v>26.5</v>
      </c>
      <c r="AM10" s="1">
        <v>32.200000000000003</v>
      </c>
      <c r="AN10" s="1">
        <v>2.2000000000000002</v>
      </c>
      <c r="AO10" s="1">
        <v>4.5</v>
      </c>
      <c r="AP10" s="1">
        <v>7.33</v>
      </c>
      <c r="AQ10" s="1">
        <v>23.33</v>
      </c>
      <c r="AR10" s="1">
        <v>1.33</v>
      </c>
      <c r="AS10" s="1">
        <v>5.33</v>
      </c>
      <c r="AT10" s="1">
        <v>1</v>
      </c>
      <c r="AU10" s="1">
        <v>1.67</v>
      </c>
      <c r="AV10" s="1">
        <v>0.67</v>
      </c>
      <c r="AW10" s="1">
        <v>40</v>
      </c>
      <c r="AX10" s="1">
        <v>4.33</v>
      </c>
      <c r="AY10" s="1">
        <v>0.33</v>
      </c>
      <c r="AZ10" s="1">
        <v>0</v>
      </c>
      <c r="BA10" s="1">
        <v>0.67</v>
      </c>
      <c r="BB10" s="1">
        <v>1</v>
      </c>
      <c r="BC10" s="1">
        <v>13.67</v>
      </c>
      <c r="BD10" s="1">
        <v>6</v>
      </c>
      <c r="BE10" s="1">
        <v>4</v>
      </c>
      <c r="BF10" s="1">
        <v>1</v>
      </c>
      <c r="BG10" s="1">
        <v>2.67</v>
      </c>
      <c r="BH10" s="1">
        <v>1</v>
      </c>
      <c r="BI10" s="1">
        <v>1.04</v>
      </c>
      <c r="BJ10" s="1">
        <v>23</v>
      </c>
      <c r="BK10" s="1">
        <v>18.329999999999998</v>
      </c>
      <c r="BL10" s="1">
        <v>80</v>
      </c>
      <c r="BM10" s="1">
        <v>17</v>
      </c>
      <c r="BN10" s="1">
        <v>12</v>
      </c>
      <c r="BO10" s="1">
        <v>71</v>
      </c>
      <c r="BP10" s="1">
        <v>8</v>
      </c>
      <c r="BQ10" s="1">
        <v>5.33</v>
      </c>
      <c r="BR10" s="1">
        <v>67</v>
      </c>
      <c r="BS10" s="1">
        <v>0.33</v>
      </c>
      <c r="BT10" s="1">
        <v>0</v>
      </c>
      <c r="BU10" s="1">
        <v>3</v>
      </c>
      <c r="BV10" s="1">
        <v>0</v>
      </c>
      <c r="BW10" s="1">
        <v>2</v>
      </c>
      <c r="BX10" s="1">
        <v>1.33</v>
      </c>
      <c r="BY10" s="1">
        <v>42.67</v>
      </c>
      <c r="BZ10" s="1">
        <v>2.67</v>
      </c>
      <c r="CA10" s="1">
        <v>3.33</v>
      </c>
      <c r="CB10" s="1">
        <v>3.33</v>
      </c>
      <c r="CC10" s="1">
        <v>0.67</v>
      </c>
      <c r="CD10" s="1">
        <v>0</v>
      </c>
      <c r="CE10" s="1">
        <v>1.33</v>
      </c>
      <c r="CF10" s="1">
        <v>0.33</v>
      </c>
      <c r="CG10" s="1">
        <v>0</v>
      </c>
      <c r="CH10" s="1">
        <v>0</v>
      </c>
      <c r="CI10" s="1">
        <v>0.33</v>
      </c>
      <c r="CJ10" s="1">
        <v>0.33</v>
      </c>
      <c r="CK10" s="1">
        <f t="shared" si="0"/>
        <v>2.2346024999999976</v>
      </c>
      <c r="CL10" s="1">
        <v>2</v>
      </c>
    </row>
    <row r="11" spans="1:90" x14ac:dyDescent="0.25">
      <c r="A11" s="1" t="s">
        <v>77</v>
      </c>
      <c r="B11" s="1">
        <v>8.4</v>
      </c>
      <c r="C11" s="1">
        <v>3</v>
      </c>
      <c r="D11" s="1">
        <v>49.67</v>
      </c>
      <c r="E11" s="1">
        <v>0.12</v>
      </c>
      <c r="F11" s="1">
        <v>0.14000000000000001</v>
      </c>
      <c r="G11" s="1">
        <v>0.2</v>
      </c>
      <c r="H11" s="1">
        <v>1</v>
      </c>
      <c r="I11" s="1">
        <v>1</v>
      </c>
      <c r="J11" s="1">
        <v>0.67</v>
      </c>
      <c r="K11" s="1">
        <v>1</v>
      </c>
      <c r="L11" s="1">
        <v>0</v>
      </c>
      <c r="M11" s="1">
        <v>0</v>
      </c>
      <c r="N11" s="1">
        <v>0</v>
      </c>
      <c r="O11" s="1">
        <v>0.14000000000000001</v>
      </c>
      <c r="P11" s="1">
        <v>0.14000000000000001</v>
      </c>
      <c r="Q11" s="1">
        <v>0.33</v>
      </c>
      <c r="R11" s="1">
        <v>0.33</v>
      </c>
      <c r="S11" s="1">
        <v>0</v>
      </c>
      <c r="T11" s="1">
        <v>0</v>
      </c>
      <c r="U11" s="1">
        <v>11.67</v>
      </c>
      <c r="V11" s="1">
        <v>5.67</v>
      </c>
      <c r="W11" s="1">
        <v>49</v>
      </c>
      <c r="X11" s="1">
        <v>0.33</v>
      </c>
      <c r="Y11" s="1">
        <v>0.33</v>
      </c>
      <c r="Z11" s="1">
        <v>100</v>
      </c>
      <c r="AA11" s="1">
        <v>0</v>
      </c>
      <c r="AB11" s="1">
        <v>0</v>
      </c>
      <c r="AC11" s="1">
        <v>1.33</v>
      </c>
      <c r="AD11" s="1">
        <v>0</v>
      </c>
      <c r="AE11" s="1">
        <v>0.1</v>
      </c>
      <c r="AF11" s="1">
        <v>0</v>
      </c>
      <c r="AG11" s="1">
        <v>0</v>
      </c>
      <c r="AH11" s="1">
        <v>0</v>
      </c>
      <c r="AI11" s="1">
        <v>0</v>
      </c>
      <c r="AJ11" s="1">
        <v>0.33</v>
      </c>
      <c r="AK11" s="1">
        <v>26.67</v>
      </c>
      <c r="AL11" s="1">
        <v>19.47</v>
      </c>
      <c r="AM11" s="1">
        <v>16</v>
      </c>
      <c r="AN11" s="1">
        <v>0.9</v>
      </c>
      <c r="AO11" s="1">
        <v>3</v>
      </c>
      <c r="AP11" s="1">
        <v>4</v>
      </c>
      <c r="AQ11" s="1">
        <v>12</v>
      </c>
      <c r="AR11" s="1">
        <v>0</v>
      </c>
      <c r="AS11" s="1">
        <v>2.67</v>
      </c>
      <c r="AT11" s="1">
        <v>0.33</v>
      </c>
      <c r="AU11" s="1">
        <v>0.33</v>
      </c>
      <c r="AV11" s="1">
        <v>0</v>
      </c>
      <c r="AW11" s="1">
        <v>0</v>
      </c>
      <c r="AX11" s="1">
        <v>2.67</v>
      </c>
      <c r="AY11" s="1">
        <v>0.33</v>
      </c>
      <c r="AZ11" s="1">
        <v>0</v>
      </c>
      <c r="BA11" s="1">
        <v>0.33</v>
      </c>
      <c r="BB11" s="1">
        <v>0.67</v>
      </c>
      <c r="BC11" s="1">
        <v>11.67</v>
      </c>
      <c r="BD11" s="1">
        <v>5.33</v>
      </c>
      <c r="BE11" s="1">
        <v>6</v>
      </c>
      <c r="BF11" s="1">
        <v>0.67</v>
      </c>
      <c r="BG11" s="1">
        <v>0.67</v>
      </c>
      <c r="BH11" s="1">
        <v>2</v>
      </c>
      <c r="BI11" s="1">
        <v>1.55</v>
      </c>
      <c r="BJ11" s="1">
        <v>21.67</v>
      </c>
      <c r="BK11" s="1">
        <v>15.67</v>
      </c>
      <c r="BL11" s="1">
        <v>72</v>
      </c>
      <c r="BM11" s="1">
        <v>16</v>
      </c>
      <c r="BN11" s="1">
        <v>10</v>
      </c>
      <c r="BO11" s="1">
        <v>63</v>
      </c>
      <c r="BP11" s="1">
        <v>11.67</v>
      </c>
      <c r="BQ11" s="1">
        <v>5.67</v>
      </c>
      <c r="BR11" s="1">
        <v>49</v>
      </c>
      <c r="BS11" s="1">
        <v>0.33</v>
      </c>
      <c r="BT11" s="1">
        <v>0</v>
      </c>
      <c r="BU11" s="1">
        <v>2</v>
      </c>
      <c r="BV11" s="1">
        <v>1</v>
      </c>
      <c r="BW11" s="1">
        <v>2</v>
      </c>
      <c r="BX11" s="1">
        <v>0.67</v>
      </c>
      <c r="BY11" s="1">
        <v>29.67</v>
      </c>
      <c r="BZ11" s="1">
        <v>5.33</v>
      </c>
      <c r="CA11" s="1">
        <v>3</v>
      </c>
      <c r="CB11" s="1">
        <v>2.33</v>
      </c>
      <c r="CC11" s="1">
        <v>0.67</v>
      </c>
      <c r="CD11" s="1">
        <v>0.33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4.3914291000000008</v>
      </c>
      <c r="CL11" s="1">
        <v>2</v>
      </c>
    </row>
    <row r="12" spans="1:90" x14ac:dyDescent="0.25">
      <c r="A12" s="1" t="s">
        <v>79</v>
      </c>
      <c r="B12" s="1">
        <v>12.3</v>
      </c>
      <c r="C12" s="1">
        <v>3</v>
      </c>
      <c r="D12" s="1">
        <v>90</v>
      </c>
      <c r="E12" s="1">
        <v>0.41</v>
      </c>
      <c r="F12" s="1">
        <v>0.67</v>
      </c>
      <c r="G12" s="1">
        <v>0.5</v>
      </c>
      <c r="H12" s="1">
        <v>2</v>
      </c>
      <c r="I12" s="1">
        <v>1.33</v>
      </c>
      <c r="J12" s="1">
        <v>0.67</v>
      </c>
      <c r="K12" s="1">
        <v>1</v>
      </c>
      <c r="L12" s="1">
        <v>0.33</v>
      </c>
      <c r="M12" s="1">
        <v>0.33</v>
      </c>
      <c r="N12" s="1">
        <v>0.33</v>
      </c>
      <c r="O12" s="1">
        <v>0.24</v>
      </c>
      <c r="P12" s="1">
        <v>0.24</v>
      </c>
      <c r="Q12" s="1">
        <v>0.33</v>
      </c>
      <c r="R12" s="1">
        <v>0.33</v>
      </c>
      <c r="S12" s="1">
        <v>0</v>
      </c>
      <c r="T12" s="1">
        <v>0</v>
      </c>
      <c r="U12" s="1">
        <v>11</v>
      </c>
      <c r="V12" s="1">
        <v>9</v>
      </c>
      <c r="W12" s="1">
        <v>82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0.67</v>
      </c>
      <c r="AD12" s="1">
        <v>0.33</v>
      </c>
      <c r="AE12" s="1">
        <v>0.21</v>
      </c>
      <c r="AF12" s="1">
        <v>0.33</v>
      </c>
      <c r="AG12" s="1">
        <v>0</v>
      </c>
      <c r="AH12" s="1">
        <v>0</v>
      </c>
      <c r="AI12" s="1">
        <v>0</v>
      </c>
      <c r="AJ12" s="1">
        <v>0</v>
      </c>
      <c r="AK12" s="1">
        <v>28</v>
      </c>
      <c r="AL12" s="1">
        <v>12.27</v>
      </c>
      <c r="AM12" s="1">
        <v>22.27</v>
      </c>
      <c r="AN12" s="1">
        <v>1.6</v>
      </c>
      <c r="AO12" s="1">
        <v>4.4000000000000004</v>
      </c>
      <c r="AP12" s="1">
        <v>5.33</v>
      </c>
      <c r="AQ12" s="1">
        <v>16.329999999999998</v>
      </c>
      <c r="AR12" s="1">
        <v>1</v>
      </c>
      <c r="AS12" s="1">
        <v>5.33</v>
      </c>
      <c r="AT12" s="1">
        <v>2</v>
      </c>
      <c r="AU12" s="1">
        <v>1</v>
      </c>
      <c r="AV12" s="1">
        <v>0.67</v>
      </c>
      <c r="AW12" s="1">
        <v>67</v>
      </c>
      <c r="AX12" s="1">
        <v>1</v>
      </c>
      <c r="AY12" s="1">
        <v>0</v>
      </c>
      <c r="AZ12" s="1">
        <v>0</v>
      </c>
      <c r="BA12" s="1">
        <v>0.33</v>
      </c>
      <c r="BB12" s="1">
        <v>0.33</v>
      </c>
      <c r="BC12" s="1">
        <v>10</v>
      </c>
      <c r="BD12" s="1">
        <v>7</v>
      </c>
      <c r="BE12" s="1">
        <v>3</v>
      </c>
      <c r="BF12" s="1">
        <v>0</v>
      </c>
      <c r="BG12" s="1">
        <v>2</v>
      </c>
      <c r="BH12" s="1">
        <v>1.67</v>
      </c>
      <c r="BI12" s="1">
        <v>1.1200000000000001</v>
      </c>
      <c r="BJ12" s="1">
        <v>22.33</v>
      </c>
      <c r="BK12" s="1">
        <v>18.670000000000002</v>
      </c>
      <c r="BL12" s="1">
        <v>84</v>
      </c>
      <c r="BM12" s="1">
        <v>18.329999999999998</v>
      </c>
      <c r="BN12" s="1">
        <v>15</v>
      </c>
      <c r="BO12" s="1">
        <v>82</v>
      </c>
      <c r="BP12" s="1">
        <v>11</v>
      </c>
      <c r="BQ12" s="1">
        <v>9</v>
      </c>
      <c r="BR12" s="1">
        <v>82</v>
      </c>
      <c r="BS12" s="1">
        <v>0.33</v>
      </c>
      <c r="BT12" s="1">
        <v>0</v>
      </c>
      <c r="BU12" s="1">
        <v>3</v>
      </c>
      <c r="BV12" s="1">
        <v>0</v>
      </c>
      <c r="BW12" s="1">
        <v>0</v>
      </c>
      <c r="BX12" s="1">
        <v>1.33</v>
      </c>
      <c r="BY12" s="1">
        <v>34.67</v>
      </c>
      <c r="BZ12" s="1">
        <v>5</v>
      </c>
      <c r="CA12" s="1">
        <v>2</v>
      </c>
      <c r="CB12" s="1">
        <v>1.67</v>
      </c>
      <c r="CC12" s="1">
        <v>0</v>
      </c>
      <c r="CD12" s="1">
        <v>0</v>
      </c>
      <c r="CE12" s="1">
        <v>0</v>
      </c>
      <c r="CF12" s="1">
        <v>0</v>
      </c>
      <c r="CG12" s="1">
        <v>0.33</v>
      </c>
      <c r="CH12" s="1">
        <v>0</v>
      </c>
      <c r="CI12" s="1">
        <v>0</v>
      </c>
      <c r="CJ12" s="1">
        <v>0</v>
      </c>
      <c r="CK12" s="1">
        <f t="shared" si="0"/>
        <v>4.9003294000000022</v>
      </c>
      <c r="CL12" s="1">
        <v>2</v>
      </c>
    </row>
    <row r="13" spans="1:90" x14ac:dyDescent="0.25">
      <c r="A13" s="1" t="s">
        <v>81</v>
      </c>
      <c r="B13" s="1">
        <v>7.4</v>
      </c>
      <c r="C13" s="1">
        <v>3</v>
      </c>
      <c r="D13" s="1">
        <v>60.33</v>
      </c>
      <c r="E13" s="1">
        <v>0.24</v>
      </c>
      <c r="F13" s="1">
        <v>0.33</v>
      </c>
      <c r="G13" s="1">
        <v>0.4</v>
      </c>
      <c r="H13" s="1">
        <v>2</v>
      </c>
      <c r="I13" s="1">
        <v>1.67</v>
      </c>
      <c r="J13" s="1">
        <v>0.67</v>
      </c>
      <c r="K13" s="1">
        <v>1.33</v>
      </c>
      <c r="L13" s="1">
        <v>0.33</v>
      </c>
      <c r="M13" s="1">
        <v>0.67</v>
      </c>
      <c r="N13" s="1">
        <v>0.33</v>
      </c>
      <c r="O13" s="1">
        <v>0.33</v>
      </c>
      <c r="P13" s="1">
        <v>0.33</v>
      </c>
      <c r="Q13" s="1">
        <v>0.33</v>
      </c>
      <c r="R13" s="1">
        <v>0.33</v>
      </c>
      <c r="S13" s="1">
        <v>0</v>
      </c>
      <c r="T13" s="1">
        <v>0</v>
      </c>
      <c r="U13" s="1">
        <v>9.67</v>
      </c>
      <c r="V13" s="1">
        <v>5.67</v>
      </c>
      <c r="W13" s="1">
        <v>59</v>
      </c>
      <c r="X13" s="1">
        <v>0</v>
      </c>
      <c r="Y13" s="1">
        <v>0</v>
      </c>
      <c r="AA13" s="1">
        <v>0</v>
      </c>
      <c r="AB13" s="1">
        <v>0</v>
      </c>
      <c r="AC13" s="1">
        <v>0.33</v>
      </c>
      <c r="AD13" s="1">
        <v>0</v>
      </c>
      <c r="AE13" s="1">
        <v>7.0000000000000007E-2</v>
      </c>
      <c r="AF13" s="1">
        <v>0.33</v>
      </c>
      <c r="AG13" s="1">
        <v>0</v>
      </c>
      <c r="AH13" s="1">
        <v>0</v>
      </c>
      <c r="AI13" s="1">
        <v>0</v>
      </c>
      <c r="AJ13" s="1">
        <v>0</v>
      </c>
      <c r="AK13" s="1">
        <v>26.67</v>
      </c>
      <c r="AL13" s="1">
        <v>5.9</v>
      </c>
      <c r="AM13" s="1">
        <v>15.13</v>
      </c>
      <c r="AN13" s="1">
        <v>1.5</v>
      </c>
      <c r="AO13" s="1">
        <v>4.2</v>
      </c>
      <c r="AP13" s="1">
        <v>4.33</v>
      </c>
      <c r="AQ13" s="1">
        <v>15.33</v>
      </c>
      <c r="AR13" s="1">
        <v>1</v>
      </c>
      <c r="AS13" s="1">
        <v>5</v>
      </c>
      <c r="AT13" s="1">
        <v>0.67</v>
      </c>
      <c r="AU13" s="1">
        <v>0.33</v>
      </c>
      <c r="AV13" s="1">
        <v>0.33</v>
      </c>
      <c r="AW13" s="1">
        <v>100</v>
      </c>
      <c r="AX13" s="1">
        <v>3</v>
      </c>
      <c r="AY13" s="1">
        <v>0.33</v>
      </c>
      <c r="AZ13" s="1">
        <v>0</v>
      </c>
      <c r="BA13" s="1">
        <v>0.67</v>
      </c>
      <c r="BB13" s="1">
        <v>1</v>
      </c>
      <c r="BC13" s="1">
        <v>15.33</v>
      </c>
      <c r="BD13" s="1">
        <v>11</v>
      </c>
      <c r="BE13" s="1">
        <v>4.67</v>
      </c>
      <c r="BF13" s="1">
        <v>1.33</v>
      </c>
      <c r="BG13" s="1">
        <v>3.67</v>
      </c>
      <c r="BH13" s="1">
        <v>2</v>
      </c>
      <c r="BI13" s="1">
        <v>1.65</v>
      </c>
      <c r="BJ13" s="1">
        <v>26</v>
      </c>
      <c r="BK13" s="1">
        <v>17.329999999999998</v>
      </c>
      <c r="BL13" s="1">
        <v>67</v>
      </c>
      <c r="BM13" s="1">
        <v>16.670000000000002</v>
      </c>
      <c r="BN13" s="1">
        <v>10.33</v>
      </c>
      <c r="BO13" s="1">
        <v>62</v>
      </c>
      <c r="BP13" s="1">
        <v>9.67</v>
      </c>
      <c r="BQ13" s="1">
        <v>5.67</v>
      </c>
      <c r="BR13" s="1">
        <v>59</v>
      </c>
      <c r="BS13" s="1">
        <v>0</v>
      </c>
      <c r="BT13" s="1">
        <v>0</v>
      </c>
      <c r="BU13" s="1">
        <v>2</v>
      </c>
      <c r="BV13" s="1">
        <v>1</v>
      </c>
      <c r="BW13" s="1">
        <v>1</v>
      </c>
      <c r="BX13" s="1">
        <v>2</v>
      </c>
      <c r="BY13" s="1">
        <v>42.67</v>
      </c>
      <c r="BZ13" s="1">
        <v>4</v>
      </c>
      <c r="CA13" s="1">
        <v>4.33</v>
      </c>
      <c r="CB13" s="1">
        <v>1</v>
      </c>
      <c r="CC13" s="1">
        <v>0.33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5.5240600000000022</v>
      </c>
      <c r="CL13" s="1">
        <v>2</v>
      </c>
    </row>
    <row r="14" spans="1:90" x14ac:dyDescent="0.25">
      <c r="A14" s="1" t="s">
        <v>82</v>
      </c>
      <c r="B14" s="1">
        <v>8.5</v>
      </c>
      <c r="C14" s="1">
        <v>2</v>
      </c>
      <c r="D14" s="1">
        <v>88.5</v>
      </c>
      <c r="E14" s="1">
        <v>0.22</v>
      </c>
      <c r="F14" s="1">
        <v>0.25</v>
      </c>
      <c r="G14" s="1">
        <v>0.5</v>
      </c>
      <c r="H14" s="1">
        <v>1</v>
      </c>
      <c r="I14" s="1">
        <v>3.5</v>
      </c>
      <c r="J14" s="1">
        <v>1.5</v>
      </c>
      <c r="K14" s="1">
        <v>3.5</v>
      </c>
      <c r="L14" s="1">
        <v>0</v>
      </c>
      <c r="M14" s="1">
        <v>0</v>
      </c>
      <c r="N14" s="1">
        <v>0.5</v>
      </c>
      <c r="O14" s="1">
        <v>0.31</v>
      </c>
      <c r="P14" s="1">
        <v>0.31</v>
      </c>
      <c r="Q14" s="1">
        <v>0</v>
      </c>
      <c r="R14" s="1">
        <v>0</v>
      </c>
      <c r="S14" s="1">
        <v>0</v>
      </c>
      <c r="T14" s="1">
        <v>0</v>
      </c>
      <c r="U14" s="1">
        <v>11.5</v>
      </c>
      <c r="V14" s="1">
        <v>10</v>
      </c>
      <c r="W14" s="1">
        <v>87</v>
      </c>
      <c r="X14" s="1">
        <v>0.5</v>
      </c>
      <c r="Y14" s="1">
        <v>0</v>
      </c>
      <c r="Z14" s="1">
        <v>0</v>
      </c>
      <c r="AA14" s="1">
        <v>0</v>
      </c>
      <c r="AB14" s="1">
        <v>0</v>
      </c>
      <c r="AC14" s="1">
        <v>1.5</v>
      </c>
      <c r="AD14" s="1">
        <v>0</v>
      </c>
      <c r="AE14" s="1">
        <v>0.18</v>
      </c>
      <c r="AF14" s="1">
        <v>0.5</v>
      </c>
      <c r="AG14" s="1">
        <v>0</v>
      </c>
      <c r="AH14" s="1">
        <v>0</v>
      </c>
      <c r="AI14" s="1">
        <v>0</v>
      </c>
      <c r="AJ14" s="1">
        <v>0</v>
      </c>
      <c r="AK14" s="1">
        <v>60.5</v>
      </c>
      <c r="AL14" s="1">
        <v>20.2</v>
      </c>
      <c r="AM14" s="1">
        <v>20</v>
      </c>
      <c r="AN14" s="1">
        <v>1.8</v>
      </c>
      <c r="AO14" s="1">
        <v>4.8</v>
      </c>
      <c r="AP14" s="1">
        <v>8</v>
      </c>
      <c r="AQ14" s="1">
        <v>12.5</v>
      </c>
      <c r="AR14" s="1">
        <v>0</v>
      </c>
      <c r="AS14" s="1">
        <v>3.5</v>
      </c>
      <c r="AT14" s="1">
        <v>1.5</v>
      </c>
      <c r="AU14" s="1">
        <v>1.5</v>
      </c>
      <c r="AV14" s="1">
        <v>0.5</v>
      </c>
      <c r="AW14" s="1">
        <v>33</v>
      </c>
      <c r="AX14" s="1">
        <v>2.5</v>
      </c>
      <c r="AY14" s="1">
        <v>0.5</v>
      </c>
      <c r="AZ14" s="1">
        <v>0</v>
      </c>
      <c r="BA14" s="1">
        <v>1</v>
      </c>
      <c r="BB14" s="1">
        <v>1.5</v>
      </c>
      <c r="BC14" s="1">
        <v>9</v>
      </c>
      <c r="BD14" s="1">
        <v>6.5</v>
      </c>
      <c r="BE14" s="1">
        <v>4</v>
      </c>
      <c r="BF14" s="1">
        <v>0.5</v>
      </c>
      <c r="BG14" s="1">
        <v>1.5</v>
      </c>
      <c r="BH14" s="1">
        <v>1</v>
      </c>
      <c r="BI14" s="1">
        <v>1.1399999999999999</v>
      </c>
      <c r="BJ14" s="1">
        <v>33.5</v>
      </c>
      <c r="BK14" s="1">
        <v>28.5</v>
      </c>
      <c r="BL14" s="1">
        <v>85</v>
      </c>
      <c r="BM14" s="1">
        <v>23</v>
      </c>
      <c r="BN14" s="1">
        <v>18.5</v>
      </c>
      <c r="BO14" s="1">
        <v>80</v>
      </c>
      <c r="BP14" s="1">
        <v>11.5</v>
      </c>
      <c r="BQ14" s="1">
        <v>10</v>
      </c>
      <c r="BR14" s="1">
        <v>87</v>
      </c>
      <c r="BS14" s="1">
        <v>0</v>
      </c>
      <c r="BT14" s="1">
        <v>0</v>
      </c>
      <c r="BU14" s="1">
        <v>2</v>
      </c>
      <c r="BV14" s="1">
        <v>0</v>
      </c>
      <c r="BW14" s="1">
        <v>1</v>
      </c>
      <c r="BX14" s="1">
        <v>3.5</v>
      </c>
      <c r="BY14" s="1">
        <v>52</v>
      </c>
      <c r="BZ14" s="1">
        <v>5.5</v>
      </c>
      <c r="CA14" s="1">
        <v>1</v>
      </c>
      <c r="CB14" s="1">
        <v>1</v>
      </c>
      <c r="CC14" s="1">
        <v>0.5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2.6380480999999989</v>
      </c>
      <c r="CL14" s="1">
        <v>2</v>
      </c>
    </row>
    <row r="15" spans="1:90" x14ac:dyDescent="0.25">
      <c r="A15" s="1" t="s">
        <v>106</v>
      </c>
      <c r="B15" s="1">
        <v>5.4</v>
      </c>
      <c r="C15" s="1">
        <v>3</v>
      </c>
      <c r="D15" s="1">
        <v>89</v>
      </c>
      <c r="E15" s="1">
        <v>0.12</v>
      </c>
      <c r="F15" s="1">
        <v>0.17</v>
      </c>
      <c r="G15" s="1">
        <v>0.2</v>
      </c>
      <c r="H15" s="1">
        <v>1</v>
      </c>
      <c r="I15" s="1">
        <v>0.67</v>
      </c>
      <c r="J15" s="1">
        <v>0.33</v>
      </c>
      <c r="K15" s="1">
        <v>0.67</v>
      </c>
      <c r="L15" s="1">
        <v>0</v>
      </c>
      <c r="M15" s="1">
        <v>0.33</v>
      </c>
      <c r="N15" s="1">
        <v>0</v>
      </c>
      <c r="O15" s="1">
        <v>0.17</v>
      </c>
      <c r="P15" s="1">
        <v>0.17</v>
      </c>
      <c r="Q15" s="1">
        <v>0.33</v>
      </c>
      <c r="R15" s="1">
        <v>0.33</v>
      </c>
      <c r="S15" s="1">
        <v>0</v>
      </c>
      <c r="T15" s="1">
        <v>0</v>
      </c>
      <c r="U15" s="1">
        <v>12</v>
      </c>
      <c r="V15" s="1">
        <v>8</v>
      </c>
      <c r="W15" s="1">
        <v>67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0.03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15</v>
      </c>
      <c r="AL15" s="1">
        <v>3.77</v>
      </c>
      <c r="AM15" s="1">
        <v>16.670000000000002</v>
      </c>
      <c r="AN15" s="1">
        <v>0.8</v>
      </c>
      <c r="AO15" s="1">
        <v>3.7</v>
      </c>
      <c r="AP15" s="1">
        <v>4.67</v>
      </c>
      <c r="AQ15" s="1">
        <v>12.67</v>
      </c>
      <c r="AR15" s="1">
        <v>0.67</v>
      </c>
      <c r="AS15" s="1">
        <v>4</v>
      </c>
      <c r="AT15" s="1">
        <v>1.33</v>
      </c>
      <c r="AU15" s="1">
        <v>1.67</v>
      </c>
      <c r="AV15" s="1">
        <v>1.33</v>
      </c>
      <c r="AW15" s="1">
        <v>80</v>
      </c>
      <c r="AX15" s="1">
        <v>7</v>
      </c>
      <c r="AY15" s="1">
        <v>0.67</v>
      </c>
      <c r="AZ15" s="1">
        <v>0</v>
      </c>
      <c r="BA15" s="1">
        <v>0.33</v>
      </c>
      <c r="BB15" s="1">
        <v>1</v>
      </c>
      <c r="BC15" s="1">
        <v>15.33</v>
      </c>
      <c r="BD15" s="1">
        <v>11</v>
      </c>
      <c r="BE15" s="1">
        <v>4.67</v>
      </c>
      <c r="BF15" s="1">
        <v>1.33</v>
      </c>
      <c r="BG15" s="1">
        <v>3.67</v>
      </c>
      <c r="BH15" s="1">
        <v>2</v>
      </c>
      <c r="BI15" s="1">
        <v>1.65</v>
      </c>
      <c r="BJ15" s="1">
        <v>34.33</v>
      </c>
      <c r="BK15" s="1">
        <v>26.33</v>
      </c>
      <c r="BL15" s="1">
        <v>77</v>
      </c>
      <c r="BM15" s="1">
        <v>21.67</v>
      </c>
      <c r="BN15" s="1">
        <v>15.67</v>
      </c>
      <c r="BO15" s="1">
        <v>72</v>
      </c>
      <c r="BP15" s="1">
        <v>12</v>
      </c>
      <c r="BQ15" s="1">
        <v>8</v>
      </c>
      <c r="BR15" s="1">
        <v>67</v>
      </c>
      <c r="BS15" s="1">
        <v>0</v>
      </c>
      <c r="BT15" s="1">
        <v>0</v>
      </c>
      <c r="BU15" s="1">
        <v>3</v>
      </c>
      <c r="BV15" s="1">
        <v>0</v>
      </c>
      <c r="BW15" s="1">
        <v>2</v>
      </c>
      <c r="BX15" s="1">
        <v>2</v>
      </c>
      <c r="BY15" s="1">
        <v>53.33</v>
      </c>
      <c r="BZ15" s="1">
        <v>2.33</v>
      </c>
      <c r="CA15" s="1">
        <v>2.67</v>
      </c>
      <c r="CB15" s="1">
        <v>1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4.4694420000000008</v>
      </c>
      <c r="CL15" s="1">
        <v>2</v>
      </c>
    </row>
    <row r="16" spans="1:90" x14ac:dyDescent="0.25">
      <c r="A16" s="1" t="s">
        <v>107</v>
      </c>
      <c r="B16" s="1">
        <v>6.5</v>
      </c>
      <c r="C16" s="1">
        <v>3</v>
      </c>
      <c r="D16" s="1">
        <v>81.67</v>
      </c>
      <c r="E16" s="1">
        <v>0.12</v>
      </c>
      <c r="F16" s="1">
        <v>0.2</v>
      </c>
      <c r="G16" s="1">
        <v>0.2</v>
      </c>
      <c r="H16" s="1">
        <v>1</v>
      </c>
      <c r="I16" s="1">
        <v>1</v>
      </c>
      <c r="J16" s="1">
        <v>0.33</v>
      </c>
      <c r="K16" s="1">
        <v>1</v>
      </c>
      <c r="L16" s="1">
        <v>0</v>
      </c>
      <c r="M16" s="1">
        <v>0</v>
      </c>
      <c r="N16" s="1">
        <v>0</v>
      </c>
      <c r="O16" s="1">
        <v>0.08</v>
      </c>
      <c r="P16" s="1">
        <v>0.08</v>
      </c>
      <c r="Q16" s="1">
        <v>0.33</v>
      </c>
      <c r="R16" s="1">
        <v>0.33</v>
      </c>
      <c r="S16" s="1">
        <v>0</v>
      </c>
      <c r="T16" s="1">
        <v>0</v>
      </c>
      <c r="U16" s="1">
        <v>10.33</v>
      </c>
      <c r="V16" s="1">
        <v>7.67</v>
      </c>
      <c r="W16" s="1">
        <v>74</v>
      </c>
      <c r="X16" s="1">
        <v>0.67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0.08</v>
      </c>
      <c r="AF16" s="1">
        <v>0</v>
      </c>
      <c r="AG16" s="1">
        <v>0</v>
      </c>
      <c r="AH16" s="1">
        <v>0</v>
      </c>
      <c r="AI16" s="1">
        <v>0</v>
      </c>
      <c r="AJ16" s="1">
        <v>0.33</v>
      </c>
      <c r="AK16" s="1">
        <v>18.329999999999998</v>
      </c>
      <c r="AL16" s="1">
        <v>12.9</v>
      </c>
      <c r="AM16" s="1">
        <v>19.07</v>
      </c>
      <c r="AN16" s="1">
        <v>0.5</v>
      </c>
      <c r="AO16" s="1">
        <v>3</v>
      </c>
      <c r="AP16" s="1">
        <v>5</v>
      </c>
      <c r="AQ16" s="1">
        <v>13</v>
      </c>
      <c r="AR16" s="1">
        <v>0.33</v>
      </c>
      <c r="AS16" s="1">
        <v>3.67</v>
      </c>
      <c r="AT16" s="1">
        <v>0.67</v>
      </c>
      <c r="AU16" s="1">
        <v>1.67</v>
      </c>
      <c r="AV16" s="1">
        <v>1</v>
      </c>
      <c r="AW16" s="1">
        <v>60</v>
      </c>
      <c r="AX16" s="1">
        <v>3</v>
      </c>
      <c r="AY16" s="1">
        <v>1</v>
      </c>
      <c r="AZ16" s="1">
        <v>0.33</v>
      </c>
      <c r="BA16" s="1">
        <v>0.33</v>
      </c>
      <c r="BB16" s="1">
        <v>1.67</v>
      </c>
      <c r="BC16" s="1">
        <v>12.33</v>
      </c>
      <c r="BD16" s="1">
        <v>8.67</v>
      </c>
      <c r="BE16" s="1">
        <v>3.67</v>
      </c>
      <c r="BF16" s="1">
        <v>1.67</v>
      </c>
      <c r="BG16" s="1">
        <v>1.67</v>
      </c>
      <c r="BH16" s="1">
        <v>1</v>
      </c>
      <c r="BI16" s="1">
        <v>1.01</v>
      </c>
      <c r="BJ16" s="1">
        <v>24.67</v>
      </c>
      <c r="BK16" s="1">
        <v>20</v>
      </c>
      <c r="BL16" s="1">
        <v>81</v>
      </c>
      <c r="BM16" s="1">
        <v>15.67</v>
      </c>
      <c r="BN16" s="1">
        <v>12</v>
      </c>
      <c r="BO16" s="1">
        <v>77</v>
      </c>
      <c r="BP16" s="1">
        <v>10.33</v>
      </c>
      <c r="BQ16" s="1">
        <v>7.67</v>
      </c>
      <c r="BR16" s="1">
        <v>74</v>
      </c>
      <c r="BS16" s="1">
        <v>0</v>
      </c>
      <c r="BT16" s="1">
        <v>0</v>
      </c>
      <c r="BU16" s="1">
        <v>3</v>
      </c>
      <c r="BV16" s="1">
        <v>0</v>
      </c>
      <c r="BW16" s="1">
        <v>2</v>
      </c>
      <c r="BX16" s="1">
        <v>2</v>
      </c>
      <c r="BY16" s="1">
        <v>46.33</v>
      </c>
      <c r="BZ16" s="1">
        <v>3.67</v>
      </c>
      <c r="CA16" s="1">
        <v>2</v>
      </c>
      <c r="CB16" s="1">
        <v>0.33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4.9800618000000023</v>
      </c>
      <c r="CL16" s="1">
        <v>2</v>
      </c>
    </row>
    <row r="17" spans="1:90" x14ac:dyDescent="0.25">
      <c r="A17" s="1" t="s">
        <v>89</v>
      </c>
      <c r="B17" s="1">
        <v>6.2</v>
      </c>
      <c r="C17" s="1">
        <v>2</v>
      </c>
      <c r="D17" s="1">
        <v>47.5</v>
      </c>
      <c r="E17" s="1">
        <v>0.44</v>
      </c>
      <c r="F17" s="1">
        <v>0.6</v>
      </c>
      <c r="G17" s="1">
        <v>0.8</v>
      </c>
      <c r="H17" s="1">
        <v>3</v>
      </c>
      <c r="I17" s="1">
        <v>1</v>
      </c>
      <c r="J17" s="1">
        <v>1</v>
      </c>
      <c r="K17" s="1">
        <v>1</v>
      </c>
      <c r="L17" s="1">
        <v>0</v>
      </c>
      <c r="M17" s="1">
        <v>0.5</v>
      </c>
      <c r="N17" s="1">
        <v>0</v>
      </c>
      <c r="O17" s="1">
        <v>0.31</v>
      </c>
      <c r="P17" s="1">
        <v>0.31</v>
      </c>
      <c r="Q17" s="1">
        <v>0.5</v>
      </c>
      <c r="R17" s="1">
        <v>0.5</v>
      </c>
      <c r="S17" s="1">
        <v>0</v>
      </c>
      <c r="T17" s="1">
        <v>0</v>
      </c>
      <c r="U17" s="1">
        <v>4.5</v>
      </c>
      <c r="V17" s="1">
        <v>2.5</v>
      </c>
      <c r="W17" s="1">
        <v>56</v>
      </c>
      <c r="X17" s="1">
        <v>0.5</v>
      </c>
      <c r="Y17" s="1">
        <v>0</v>
      </c>
      <c r="Z17" s="1">
        <v>0</v>
      </c>
      <c r="AA17" s="1">
        <v>0</v>
      </c>
      <c r="AB17" s="1">
        <v>0</v>
      </c>
      <c r="AC17" s="1">
        <v>2</v>
      </c>
      <c r="AD17" s="1">
        <v>1</v>
      </c>
      <c r="AE17" s="1">
        <v>0.48</v>
      </c>
      <c r="AF17" s="1">
        <v>1</v>
      </c>
      <c r="AG17" s="1">
        <v>0</v>
      </c>
      <c r="AH17" s="1">
        <v>0.5</v>
      </c>
      <c r="AI17" s="1">
        <v>0</v>
      </c>
      <c r="AJ17" s="1">
        <v>0</v>
      </c>
      <c r="AK17" s="1">
        <v>20</v>
      </c>
      <c r="AL17" s="1">
        <v>23.15</v>
      </c>
      <c r="AM17" s="1">
        <v>37.5</v>
      </c>
      <c r="AN17" s="1">
        <v>2.7</v>
      </c>
      <c r="AO17" s="1">
        <v>5</v>
      </c>
      <c r="AP17" s="1">
        <v>7</v>
      </c>
      <c r="AQ17" s="1">
        <v>28</v>
      </c>
      <c r="AR17" s="1">
        <v>1</v>
      </c>
      <c r="AS17" s="1">
        <v>7</v>
      </c>
      <c r="AT17" s="1">
        <v>2</v>
      </c>
      <c r="AU17" s="1">
        <v>1</v>
      </c>
      <c r="AV17" s="1">
        <v>1</v>
      </c>
      <c r="AW17" s="1">
        <v>100</v>
      </c>
      <c r="AX17" s="1">
        <v>2</v>
      </c>
      <c r="AY17" s="1">
        <v>0</v>
      </c>
      <c r="AZ17" s="1">
        <v>0</v>
      </c>
      <c r="BA17" s="1">
        <v>0</v>
      </c>
      <c r="BB17" s="1">
        <v>0</v>
      </c>
      <c r="BC17" s="1">
        <v>17</v>
      </c>
      <c r="BD17" s="1">
        <v>11.5</v>
      </c>
      <c r="BE17" s="1">
        <v>6</v>
      </c>
      <c r="BF17" s="1">
        <v>1</v>
      </c>
      <c r="BG17" s="1">
        <v>3.5</v>
      </c>
      <c r="BH17" s="1">
        <v>3.5</v>
      </c>
      <c r="BI17" s="1">
        <v>2.2400000000000002</v>
      </c>
      <c r="BJ17" s="1">
        <v>9.5</v>
      </c>
      <c r="BK17" s="1">
        <v>6</v>
      </c>
      <c r="BL17" s="1">
        <v>63</v>
      </c>
      <c r="BM17" s="1">
        <v>6</v>
      </c>
      <c r="BN17" s="1">
        <v>3</v>
      </c>
      <c r="BO17" s="1">
        <v>50</v>
      </c>
      <c r="BP17" s="1">
        <v>4.5</v>
      </c>
      <c r="BQ17" s="1">
        <v>2.5</v>
      </c>
      <c r="BR17" s="1">
        <v>56</v>
      </c>
      <c r="BS17" s="1">
        <v>0.5</v>
      </c>
      <c r="BT17" s="1">
        <v>0</v>
      </c>
      <c r="BU17" s="1">
        <v>1</v>
      </c>
      <c r="BV17" s="1">
        <v>1</v>
      </c>
      <c r="BW17" s="1">
        <v>1</v>
      </c>
      <c r="BX17" s="1">
        <v>1</v>
      </c>
      <c r="BY17" s="1">
        <v>24</v>
      </c>
      <c r="BZ17" s="1">
        <v>2.5</v>
      </c>
      <c r="CA17" s="1">
        <v>0.5</v>
      </c>
      <c r="CB17" s="1">
        <v>1</v>
      </c>
      <c r="CC17" s="1">
        <v>0.5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2.6568318</v>
      </c>
      <c r="CL17" s="1">
        <v>2</v>
      </c>
    </row>
    <row r="18" spans="1:90" x14ac:dyDescent="0.25">
      <c r="A18" s="1" t="s">
        <v>96</v>
      </c>
      <c r="B18" s="1">
        <v>6.1</v>
      </c>
      <c r="C18" s="1">
        <v>3</v>
      </c>
      <c r="D18" s="1">
        <v>68.33</v>
      </c>
      <c r="E18" s="1">
        <v>0.67</v>
      </c>
      <c r="F18" s="1">
        <v>0.4</v>
      </c>
      <c r="G18" s="1">
        <v>0.9</v>
      </c>
      <c r="H18" s="1">
        <v>2</v>
      </c>
      <c r="I18" s="1">
        <v>3.33</v>
      </c>
      <c r="J18" s="1">
        <v>1.33</v>
      </c>
      <c r="K18" s="1">
        <v>2.67</v>
      </c>
      <c r="L18" s="1">
        <v>0.67</v>
      </c>
      <c r="M18" s="1">
        <v>1.67</v>
      </c>
      <c r="N18" s="1">
        <v>1.33</v>
      </c>
      <c r="O18" s="1">
        <v>0.72</v>
      </c>
      <c r="P18" s="1">
        <v>0.72</v>
      </c>
      <c r="Q18" s="1">
        <v>0.67</v>
      </c>
      <c r="R18" s="1">
        <v>0.67</v>
      </c>
      <c r="S18" s="1">
        <v>0</v>
      </c>
      <c r="T18" s="1">
        <v>0.33</v>
      </c>
      <c r="U18" s="1">
        <v>7</v>
      </c>
      <c r="V18" s="1">
        <v>4</v>
      </c>
      <c r="W18" s="1">
        <v>57</v>
      </c>
      <c r="X18" s="1">
        <v>0</v>
      </c>
      <c r="Y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0.13</v>
      </c>
      <c r="AF18" s="1">
        <v>0</v>
      </c>
      <c r="AG18" s="1">
        <v>0</v>
      </c>
      <c r="AH18" s="1">
        <v>0.33</v>
      </c>
      <c r="AI18" s="1">
        <v>0</v>
      </c>
      <c r="AJ18" s="1">
        <v>0</v>
      </c>
      <c r="AK18" s="1">
        <v>40.67</v>
      </c>
      <c r="AL18" s="1">
        <v>13.07</v>
      </c>
      <c r="AM18" s="1">
        <v>27.87</v>
      </c>
      <c r="AN18" s="1">
        <v>3.3</v>
      </c>
      <c r="AO18" s="1">
        <v>5.5</v>
      </c>
      <c r="AP18" s="1">
        <v>1.67</v>
      </c>
      <c r="AQ18" s="1">
        <v>17.670000000000002</v>
      </c>
      <c r="AR18" s="1">
        <v>1</v>
      </c>
      <c r="AS18" s="1">
        <v>5</v>
      </c>
      <c r="AT18" s="1">
        <v>1</v>
      </c>
      <c r="AU18" s="1">
        <v>0</v>
      </c>
      <c r="AV18" s="1">
        <v>0</v>
      </c>
      <c r="AX18" s="1">
        <v>3</v>
      </c>
      <c r="AY18" s="1">
        <v>2</v>
      </c>
      <c r="AZ18" s="1">
        <v>0</v>
      </c>
      <c r="BA18" s="1">
        <v>0</v>
      </c>
      <c r="BB18" s="1">
        <v>2</v>
      </c>
      <c r="BC18" s="1">
        <v>12.33</v>
      </c>
      <c r="BD18" s="1">
        <v>8.67</v>
      </c>
      <c r="BE18" s="1">
        <v>3.67</v>
      </c>
      <c r="BF18" s="1">
        <v>1.67</v>
      </c>
      <c r="BG18" s="1">
        <v>1.67</v>
      </c>
      <c r="BH18" s="1">
        <v>1</v>
      </c>
      <c r="BI18" s="1">
        <v>1.01</v>
      </c>
      <c r="BJ18" s="1">
        <v>18.670000000000002</v>
      </c>
      <c r="BK18" s="1">
        <v>13</v>
      </c>
      <c r="BL18" s="1">
        <v>70</v>
      </c>
      <c r="BM18" s="1">
        <v>13</v>
      </c>
      <c r="BN18" s="1">
        <v>8.33</v>
      </c>
      <c r="BO18" s="1">
        <v>64</v>
      </c>
      <c r="BP18" s="1">
        <v>7</v>
      </c>
      <c r="BQ18" s="1">
        <v>4</v>
      </c>
      <c r="BR18" s="1">
        <v>57</v>
      </c>
      <c r="BS18" s="1">
        <v>0.33</v>
      </c>
      <c r="BT18" s="1">
        <v>0</v>
      </c>
      <c r="BU18" s="1">
        <v>2</v>
      </c>
      <c r="BV18" s="1">
        <v>1</v>
      </c>
      <c r="BW18" s="1">
        <v>0</v>
      </c>
      <c r="BX18" s="1">
        <v>1</v>
      </c>
      <c r="BY18" s="1">
        <v>30.33</v>
      </c>
      <c r="BZ18" s="1">
        <v>5</v>
      </c>
      <c r="CA18" s="1">
        <v>0.67</v>
      </c>
      <c r="CB18" s="1">
        <v>1.33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4.9965132999999984</v>
      </c>
      <c r="CL18" s="1">
        <v>2</v>
      </c>
    </row>
    <row r="19" spans="1:90" x14ac:dyDescent="0.25">
      <c r="A19" s="1" t="s">
        <v>101</v>
      </c>
      <c r="B19" s="1">
        <v>7.9</v>
      </c>
      <c r="C19" s="1">
        <v>3</v>
      </c>
      <c r="D19" s="1">
        <v>90</v>
      </c>
      <c r="E19" s="1">
        <v>0.36</v>
      </c>
      <c r="F19" s="1">
        <v>0.17</v>
      </c>
      <c r="G19" s="1">
        <v>0.7</v>
      </c>
      <c r="H19" s="1">
        <v>1</v>
      </c>
      <c r="I19" s="1">
        <v>2.67</v>
      </c>
      <c r="J19" s="1">
        <v>0.67</v>
      </c>
      <c r="K19" s="1">
        <v>2.33</v>
      </c>
      <c r="L19" s="1">
        <v>0.33</v>
      </c>
      <c r="M19" s="1">
        <v>0.67</v>
      </c>
      <c r="N19" s="1">
        <v>0.67</v>
      </c>
      <c r="O19" s="1">
        <v>0.37</v>
      </c>
      <c r="P19" s="1">
        <v>0.37</v>
      </c>
      <c r="Q19" s="1">
        <v>0.33</v>
      </c>
      <c r="R19" s="1">
        <v>0.33</v>
      </c>
      <c r="S19" s="1">
        <v>0</v>
      </c>
      <c r="T19" s="1">
        <v>0</v>
      </c>
      <c r="U19" s="1">
        <v>9</v>
      </c>
      <c r="V19" s="1">
        <v>6</v>
      </c>
      <c r="W19" s="1">
        <v>67</v>
      </c>
      <c r="X19" s="1">
        <v>1.67</v>
      </c>
      <c r="Y19" s="1">
        <v>0.33</v>
      </c>
      <c r="Z19" s="1">
        <v>20</v>
      </c>
      <c r="AA19" s="1">
        <v>0</v>
      </c>
      <c r="AB19" s="1">
        <v>0</v>
      </c>
      <c r="AC19" s="1">
        <v>2</v>
      </c>
      <c r="AD19" s="1">
        <v>0.33</v>
      </c>
      <c r="AE19" s="1">
        <v>0.3</v>
      </c>
      <c r="AF19" s="1">
        <v>0</v>
      </c>
      <c r="AG19" s="1">
        <v>0</v>
      </c>
      <c r="AH19" s="1">
        <v>0.33</v>
      </c>
      <c r="AI19" s="1">
        <v>0</v>
      </c>
      <c r="AJ19" s="1">
        <v>0.67</v>
      </c>
      <c r="AK19" s="1">
        <v>49</v>
      </c>
      <c r="AL19" s="1">
        <v>26.47</v>
      </c>
      <c r="AM19" s="1">
        <v>16.399999999999999</v>
      </c>
      <c r="AN19" s="1">
        <v>2.4</v>
      </c>
      <c r="AO19" s="1">
        <v>4.8</v>
      </c>
      <c r="AP19" s="1">
        <v>2</v>
      </c>
      <c r="AQ19" s="1">
        <v>10</v>
      </c>
      <c r="AR19" s="1">
        <v>0.33</v>
      </c>
      <c r="AS19" s="1">
        <v>3.33</v>
      </c>
      <c r="AT19" s="1">
        <v>0.33</v>
      </c>
      <c r="AU19" s="1">
        <v>0.67</v>
      </c>
      <c r="AV19" s="1">
        <v>0.67</v>
      </c>
      <c r="AW19" s="1">
        <v>100</v>
      </c>
      <c r="AX19" s="1">
        <v>4.33</v>
      </c>
      <c r="AY19" s="1">
        <v>0.67</v>
      </c>
      <c r="AZ19" s="1">
        <v>0</v>
      </c>
      <c r="BA19" s="1">
        <v>0</v>
      </c>
      <c r="BB19" s="1">
        <v>0.67</v>
      </c>
      <c r="BC19" s="1">
        <v>10.33</v>
      </c>
      <c r="BD19" s="1">
        <v>7.67</v>
      </c>
      <c r="BE19" s="1">
        <v>3</v>
      </c>
      <c r="BF19" s="1">
        <v>1</v>
      </c>
      <c r="BG19" s="1">
        <v>3.67</v>
      </c>
      <c r="BH19" s="1">
        <v>1</v>
      </c>
      <c r="BI19" s="1">
        <v>0.9</v>
      </c>
      <c r="BJ19" s="1">
        <v>18.670000000000002</v>
      </c>
      <c r="BK19" s="1">
        <v>13.67</v>
      </c>
      <c r="BL19" s="1">
        <v>73</v>
      </c>
      <c r="BM19" s="1">
        <v>15.33</v>
      </c>
      <c r="BN19" s="1">
        <v>10</v>
      </c>
      <c r="BO19" s="1">
        <v>65</v>
      </c>
      <c r="BP19" s="1">
        <v>9</v>
      </c>
      <c r="BQ19" s="1">
        <v>6</v>
      </c>
      <c r="BR19" s="1">
        <v>67</v>
      </c>
      <c r="BS19" s="1">
        <v>0.67</v>
      </c>
      <c r="BT19" s="1">
        <v>0.33</v>
      </c>
      <c r="BU19" s="1">
        <v>3</v>
      </c>
      <c r="BV19" s="1">
        <v>0</v>
      </c>
      <c r="BW19" s="1">
        <v>0</v>
      </c>
      <c r="BX19" s="1">
        <v>1</v>
      </c>
      <c r="BY19" s="1">
        <v>40.33</v>
      </c>
      <c r="BZ19" s="1">
        <v>5.33</v>
      </c>
      <c r="CA19" s="1">
        <v>1.33</v>
      </c>
      <c r="CB19" s="1">
        <v>3.33</v>
      </c>
      <c r="CC19" s="1">
        <v>0.33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4.503490700000004</v>
      </c>
      <c r="CL19" s="1">
        <v>2</v>
      </c>
    </row>
    <row r="20" spans="1:90" x14ac:dyDescent="0.25">
      <c r="A20" s="1" t="s">
        <v>102</v>
      </c>
      <c r="B20" s="1">
        <v>6.8</v>
      </c>
      <c r="C20" s="1">
        <v>2</v>
      </c>
      <c r="D20" s="1">
        <v>50.5</v>
      </c>
      <c r="E20" s="1">
        <v>0.21</v>
      </c>
      <c r="F20" s="1">
        <v>0.33</v>
      </c>
      <c r="G20" s="1">
        <v>0.3</v>
      </c>
      <c r="H20" s="1">
        <v>1</v>
      </c>
      <c r="I20" s="1">
        <v>1.5</v>
      </c>
      <c r="J20" s="1">
        <v>0.5</v>
      </c>
      <c r="K20" s="1">
        <v>1.5</v>
      </c>
      <c r="L20" s="1">
        <v>0</v>
      </c>
      <c r="M20" s="1">
        <v>0.5</v>
      </c>
      <c r="N20" s="1">
        <v>1</v>
      </c>
      <c r="O20" s="1">
        <v>0.24</v>
      </c>
      <c r="P20" s="1">
        <v>0.24</v>
      </c>
      <c r="Q20" s="1">
        <v>0.5</v>
      </c>
      <c r="R20" s="1">
        <v>0.5</v>
      </c>
      <c r="S20" s="1">
        <v>0</v>
      </c>
      <c r="T20" s="1">
        <v>0</v>
      </c>
      <c r="U20" s="1">
        <v>6.5</v>
      </c>
      <c r="V20" s="1">
        <v>4</v>
      </c>
      <c r="W20" s="1">
        <v>62</v>
      </c>
      <c r="X20" s="1">
        <v>0.5</v>
      </c>
      <c r="Y20" s="1">
        <v>0</v>
      </c>
      <c r="Z20" s="1">
        <v>0</v>
      </c>
      <c r="AA20" s="1">
        <v>0</v>
      </c>
      <c r="AB20" s="1">
        <v>0</v>
      </c>
      <c r="AC20" s="1">
        <v>0.5</v>
      </c>
      <c r="AD20" s="1">
        <v>0</v>
      </c>
      <c r="AE20" s="1">
        <v>0.06</v>
      </c>
      <c r="AF20" s="1">
        <v>0</v>
      </c>
      <c r="AG20" s="1">
        <v>0</v>
      </c>
      <c r="AH20" s="1">
        <v>0</v>
      </c>
      <c r="AI20" s="1">
        <v>0</v>
      </c>
      <c r="AJ20" s="1">
        <v>0.5</v>
      </c>
      <c r="AK20" s="1">
        <v>18</v>
      </c>
      <c r="AL20" s="1">
        <v>6.35</v>
      </c>
      <c r="AM20" s="1">
        <v>16.600000000000001</v>
      </c>
      <c r="AN20" s="1">
        <v>1.1000000000000001</v>
      </c>
      <c r="AO20" s="1">
        <v>3.3</v>
      </c>
      <c r="AP20" s="1">
        <v>3</v>
      </c>
      <c r="AQ20" s="1">
        <v>15</v>
      </c>
      <c r="AR20" s="1">
        <v>0.5</v>
      </c>
      <c r="AS20" s="1">
        <v>4</v>
      </c>
      <c r="AT20" s="1">
        <v>0</v>
      </c>
      <c r="AU20" s="1">
        <v>0</v>
      </c>
      <c r="AV20" s="1">
        <v>0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9.5</v>
      </c>
      <c r="BD20" s="1">
        <v>4.5</v>
      </c>
      <c r="BE20" s="1">
        <v>4.5</v>
      </c>
      <c r="BF20" s="1">
        <v>0.5</v>
      </c>
      <c r="BG20" s="1">
        <v>2</v>
      </c>
      <c r="BH20" s="1">
        <v>1</v>
      </c>
      <c r="BI20" s="1">
        <v>1.02</v>
      </c>
      <c r="BJ20" s="1">
        <v>12.5</v>
      </c>
      <c r="BK20" s="1">
        <v>8</v>
      </c>
      <c r="BL20" s="1">
        <v>64</v>
      </c>
      <c r="BM20" s="1">
        <v>10</v>
      </c>
      <c r="BN20" s="1">
        <v>6</v>
      </c>
      <c r="BO20" s="1">
        <v>60</v>
      </c>
      <c r="BP20" s="1">
        <v>6.5</v>
      </c>
      <c r="BQ20" s="1">
        <v>4</v>
      </c>
      <c r="BR20" s="1">
        <v>62</v>
      </c>
      <c r="BS20" s="1">
        <v>0</v>
      </c>
      <c r="BT20" s="1">
        <v>0</v>
      </c>
      <c r="BU20" s="1">
        <v>1</v>
      </c>
      <c r="BV20" s="1">
        <v>1</v>
      </c>
      <c r="BW20" s="1">
        <v>0</v>
      </c>
      <c r="BX20" s="1">
        <v>0</v>
      </c>
      <c r="BY20" s="1">
        <v>21.5</v>
      </c>
      <c r="BZ20" s="1">
        <v>3.5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3.0222199999999986</v>
      </c>
      <c r="CL20" s="1">
        <v>2</v>
      </c>
    </row>
    <row r="21" spans="1:90" x14ac:dyDescent="0.25">
      <c r="A21" s="1" t="s">
        <v>60</v>
      </c>
      <c r="B21" s="1">
        <v>7.2</v>
      </c>
      <c r="C21" s="1">
        <v>3</v>
      </c>
      <c r="D21" s="1">
        <v>85.67</v>
      </c>
      <c r="E21" s="1">
        <v>0.74</v>
      </c>
      <c r="F21" s="1">
        <v>0.67</v>
      </c>
      <c r="G21" s="1">
        <v>0.4</v>
      </c>
      <c r="H21" s="1">
        <v>2</v>
      </c>
      <c r="I21" s="1">
        <v>1.33</v>
      </c>
      <c r="J21" s="1">
        <v>0.67</v>
      </c>
      <c r="K21" s="1">
        <v>1.33</v>
      </c>
      <c r="L21" s="1">
        <v>0</v>
      </c>
      <c r="M21" s="1">
        <v>0.67</v>
      </c>
      <c r="N21" s="1">
        <v>0.67</v>
      </c>
      <c r="O21" s="1">
        <v>0.31</v>
      </c>
      <c r="P21" s="1">
        <v>0.31</v>
      </c>
      <c r="Q21" s="1">
        <v>0.67</v>
      </c>
      <c r="R21" s="1">
        <v>0.67</v>
      </c>
      <c r="S21" s="1">
        <v>0</v>
      </c>
      <c r="T21" s="1">
        <v>0.33</v>
      </c>
      <c r="U21" s="1">
        <v>6</v>
      </c>
      <c r="V21" s="1">
        <v>3.67</v>
      </c>
      <c r="W21" s="1">
        <v>61</v>
      </c>
      <c r="X21" s="1">
        <v>0.33</v>
      </c>
      <c r="Y21" s="1">
        <v>0.33</v>
      </c>
      <c r="Z21" s="1">
        <v>100</v>
      </c>
      <c r="AA21" s="1">
        <v>0</v>
      </c>
      <c r="AB21" s="1">
        <v>0</v>
      </c>
      <c r="AC21" s="1">
        <v>0.67</v>
      </c>
      <c r="AD21" s="1">
        <v>0</v>
      </c>
      <c r="AE21" s="1">
        <v>0.06</v>
      </c>
      <c r="AF21" s="1">
        <v>0</v>
      </c>
      <c r="AG21" s="1">
        <v>0</v>
      </c>
      <c r="AH21" s="1">
        <v>0.33</v>
      </c>
      <c r="AI21" s="1">
        <v>0</v>
      </c>
      <c r="AJ21" s="1">
        <v>0</v>
      </c>
      <c r="AK21" s="1">
        <v>19.670000000000002</v>
      </c>
      <c r="AL21" s="1">
        <v>9.23</v>
      </c>
      <c r="AM21" s="1">
        <v>24</v>
      </c>
      <c r="AN21" s="1">
        <v>1.5</v>
      </c>
      <c r="AO21" s="1">
        <v>4.0999999999999996</v>
      </c>
      <c r="AP21" s="1">
        <v>0</v>
      </c>
      <c r="AQ21" s="1">
        <v>16</v>
      </c>
      <c r="AR21" s="1">
        <v>0.67</v>
      </c>
      <c r="AS21" s="1">
        <v>5</v>
      </c>
      <c r="AT21" s="1">
        <v>2.33</v>
      </c>
      <c r="AU21" s="1">
        <v>0.33</v>
      </c>
      <c r="AV21" s="1">
        <v>0.33</v>
      </c>
      <c r="AW21" s="1">
        <v>100</v>
      </c>
      <c r="AX21" s="1">
        <v>1.67</v>
      </c>
      <c r="AY21" s="1">
        <v>0.33</v>
      </c>
      <c r="AZ21" s="1">
        <v>0</v>
      </c>
      <c r="BA21" s="1">
        <v>0</v>
      </c>
      <c r="BB21" s="1">
        <v>0.33</v>
      </c>
      <c r="BC21" s="1">
        <v>16</v>
      </c>
      <c r="BD21" s="1">
        <v>9.67</v>
      </c>
      <c r="BE21" s="1">
        <v>4.33</v>
      </c>
      <c r="BF21" s="1">
        <v>0</v>
      </c>
      <c r="BG21" s="1">
        <v>2</v>
      </c>
      <c r="BH21" s="1">
        <v>3.33</v>
      </c>
      <c r="BI21" s="1">
        <v>2.04</v>
      </c>
      <c r="BJ21" s="1">
        <v>9.33</v>
      </c>
      <c r="BK21" s="1">
        <v>5.33</v>
      </c>
      <c r="BL21" s="1">
        <v>57</v>
      </c>
      <c r="BM21" s="1">
        <v>7.67</v>
      </c>
      <c r="BN21" s="1">
        <v>4.67</v>
      </c>
      <c r="BO21" s="1">
        <v>61</v>
      </c>
      <c r="BP21" s="1">
        <v>6</v>
      </c>
      <c r="BQ21" s="1">
        <v>3.67</v>
      </c>
      <c r="BR21" s="1">
        <v>61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0.67</v>
      </c>
      <c r="BY21" s="1">
        <v>24.67</v>
      </c>
      <c r="BZ21" s="1">
        <v>3.67</v>
      </c>
      <c r="CA21" s="1">
        <v>1.33</v>
      </c>
      <c r="CB21" s="1">
        <v>1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f t="shared" si="0"/>
        <v>5.3761009</v>
      </c>
      <c r="CL21" s="1">
        <v>1</v>
      </c>
    </row>
    <row r="22" spans="1:90" x14ac:dyDescent="0.25">
      <c r="A22" s="1" t="s">
        <v>66</v>
      </c>
      <c r="B22" s="1">
        <v>6.6</v>
      </c>
      <c r="C22" s="1">
        <v>3</v>
      </c>
      <c r="D22" s="1">
        <v>90</v>
      </c>
      <c r="E22" s="1">
        <v>0.31</v>
      </c>
      <c r="F22" s="1">
        <v>0</v>
      </c>
      <c r="G22" s="1">
        <v>0.5</v>
      </c>
      <c r="H22" s="1">
        <v>0</v>
      </c>
      <c r="I22" s="1">
        <v>3</v>
      </c>
      <c r="J22" s="1">
        <v>1.33</v>
      </c>
      <c r="K22" s="1">
        <v>2.33</v>
      </c>
      <c r="L22" s="1">
        <v>0.67</v>
      </c>
      <c r="M22" s="1">
        <v>0.33</v>
      </c>
      <c r="N22" s="1">
        <v>1</v>
      </c>
      <c r="O22" s="1">
        <v>0.35</v>
      </c>
      <c r="P22" s="1">
        <v>0.35</v>
      </c>
      <c r="Q22" s="1">
        <v>0</v>
      </c>
      <c r="R22" s="1">
        <v>0</v>
      </c>
      <c r="S22" s="1">
        <v>0</v>
      </c>
      <c r="T22" s="1">
        <v>0</v>
      </c>
      <c r="U22" s="1">
        <v>8.67</v>
      </c>
      <c r="V22" s="1">
        <v>3.33</v>
      </c>
      <c r="W22" s="1">
        <v>38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0.13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41.67</v>
      </c>
      <c r="AL22" s="1">
        <v>11.57</v>
      </c>
      <c r="AM22" s="1">
        <v>9.8699999999999992</v>
      </c>
      <c r="AN22" s="1">
        <v>1.8</v>
      </c>
      <c r="AO22" s="1">
        <v>4.7</v>
      </c>
      <c r="AP22" s="1">
        <v>2.33</v>
      </c>
      <c r="AQ22" s="1">
        <v>2.33</v>
      </c>
      <c r="AR22" s="1">
        <v>0</v>
      </c>
      <c r="AS22" s="1">
        <v>2</v>
      </c>
      <c r="AT22" s="1">
        <v>2</v>
      </c>
      <c r="AU22" s="1">
        <v>1.33</v>
      </c>
      <c r="AV22" s="1">
        <v>1</v>
      </c>
      <c r="AW22" s="1">
        <v>75</v>
      </c>
      <c r="AX22" s="1">
        <v>2</v>
      </c>
      <c r="AY22" s="1">
        <v>1</v>
      </c>
      <c r="AZ22" s="1">
        <v>0</v>
      </c>
      <c r="BA22" s="1">
        <v>0.67</v>
      </c>
      <c r="BB22" s="1">
        <v>1.67</v>
      </c>
      <c r="BC22" s="1">
        <v>10</v>
      </c>
      <c r="BD22" s="1">
        <v>4.67</v>
      </c>
      <c r="BE22" s="1">
        <v>4.33</v>
      </c>
      <c r="BF22" s="1">
        <v>0.67</v>
      </c>
      <c r="BG22" s="1">
        <v>2</v>
      </c>
      <c r="BH22" s="1">
        <v>2</v>
      </c>
      <c r="BI22" s="1">
        <v>1.34</v>
      </c>
      <c r="BJ22" s="1">
        <v>19</v>
      </c>
      <c r="BK22" s="1">
        <v>10.33</v>
      </c>
      <c r="BL22" s="1">
        <v>54</v>
      </c>
      <c r="BM22" s="1">
        <v>16</v>
      </c>
      <c r="BN22" s="1">
        <v>7.33</v>
      </c>
      <c r="BO22" s="1">
        <v>46</v>
      </c>
      <c r="BP22" s="1">
        <v>8.67</v>
      </c>
      <c r="BQ22" s="1">
        <v>3.33</v>
      </c>
      <c r="BR22" s="1">
        <v>38</v>
      </c>
      <c r="BS22" s="1">
        <v>0</v>
      </c>
      <c r="BT22" s="1">
        <v>0</v>
      </c>
      <c r="BU22" s="1">
        <v>3</v>
      </c>
      <c r="BV22" s="1">
        <v>0</v>
      </c>
      <c r="BW22" s="1">
        <v>0</v>
      </c>
      <c r="BX22" s="1">
        <v>0.33</v>
      </c>
      <c r="BY22" s="1">
        <v>38.67</v>
      </c>
      <c r="BZ22" s="1">
        <v>4.33</v>
      </c>
      <c r="CA22" s="1">
        <v>1.67</v>
      </c>
      <c r="CB22" s="1">
        <v>2.33</v>
      </c>
      <c r="CC22" s="1">
        <v>0.67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2.0042519999999997</v>
      </c>
      <c r="CL22" s="1">
        <v>1</v>
      </c>
    </row>
    <row r="23" spans="1:90" x14ac:dyDescent="0.25">
      <c r="A23" s="1" t="s">
        <v>67</v>
      </c>
      <c r="B23" s="1">
        <v>5.4</v>
      </c>
      <c r="C23" s="1">
        <v>3</v>
      </c>
      <c r="D23" s="1">
        <v>74</v>
      </c>
      <c r="E23" s="1">
        <v>0.27</v>
      </c>
      <c r="F23" s="1">
        <v>0</v>
      </c>
      <c r="G23" s="1">
        <v>0.2</v>
      </c>
      <c r="H23" s="1">
        <v>0</v>
      </c>
      <c r="I23" s="1">
        <v>1</v>
      </c>
      <c r="J23" s="1">
        <v>0.33</v>
      </c>
      <c r="K23" s="1">
        <v>0</v>
      </c>
      <c r="L23" s="1">
        <v>1</v>
      </c>
      <c r="M23" s="1">
        <v>0.33</v>
      </c>
      <c r="N23" s="1">
        <v>0</v>
      </c>
      <c r="O23" s="1">
        <v>0.16</v>
      </c>
      <c r="P23" s="1">
        <v>0.16</v>
      </c>
      <c r="Q23" s="1">
        <v>0</v>
      </c>
      <c r="R23" s="1">
        <v>0</v>
      </c>
      <c r="S23" s="1">
        <v>0</v>
      </c>
      <c r="T23" s="1">
        <v>0</v>
      </c>
      <c r="U23" s="1">
        <v>9</v>
      </c>
      <c r="V23" s="1">
        <v>7.33</v>
      </c>
      <c r="W23" s="1">
        <v>81</v>
      </c>
      <c r="X23" s="1">
        <v>0.33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0.06</v>
      </c>
      <c r="AF23" s="1">
        <v>0</v>
      </c>
      <c r="AG23" s="1">
        <v>0</v>
      </c>
      <c r="AH23" s="1">
        <v>0</v>
      </c>
      <c r="AI23" s="1">
        <v>0</v>
      </c>
      <c r="AJ23" s="1">
        <v>0.33</v>
      </c>
      <c r="AK23" s="1">
        <v>12</v>
      </c>
      <c r="AL23" s="1">
        <v>13.63</v>
      </c>
      <c r="AM23" s="1">
        <v>5.73</v>
      </c>
      <c r="AN23" s="1">
        <v>0.8</v>
      </c>
      <c r="AO23" s="1">
        <v>3.9</v>
      </c>
      <c r="AP23" s="1">
        <v>5</v>
      </c>
      <c r="AQ23" s="1">
        <v>5</v>
      </c>
      <c r="AR23" s="1">
        <v>0</v>
      </c>
      <c r="AS23" s="1">
        <v>2</v>
      </c>
      <c r="AT23" s="1">
        <v>2.33</v>
      </c>
      <c r="AU23" s="1">
        <v>1.33</v>
      </c>
      <c r="AV23" s="1">
        <v>1</v>
      </c>
      <c r="AW23" s="1">
        <v>75</v>
      </c>
      <c r="AX23" s="1">
        <v>2.67</v>
      </c>
      <c r="AY23" s="1">
        <v>0.33</v>
      </c>
      <c r="AZ23" s="1">
        <v>0</v>
      </c>
      <c r="BA23" s="1">
        <v>0.67</v>
      </c>
      <c r="BB23" s="1">
        <v>1</v>
      </c>
      <c r="BC23" s="1">
        <v>15.67</v>
      </c>
      <c r="BD23" s="1">
        <v>8.33</v>
      </c>
      <c r="BE23" s="1">
        <v>7.33</v>
      </c>
      <c r="BF23" s="1">
        <v>1.67</v>
      </c>
      <c r="BG23" s="1">
        <v>1</v>
      </c>
      <c r="BH23" s="1">
        <v>2.33</v>
      </c>
      <c r="BI23" s="1">
        <v>2.08</v>
      </c>
      <c r="BJ23" s="1">
        <v>17.329999999999998</v>
      </c>
      <c r="BK23" s="1">
        <v>13</v>
      </c>
      <c r="BL23" s="1">
        <v>75</v>
      </c>
      <c r="BM23" s="1">
        <v>14</v>
      </c>
      <c r="BN23" s="1">
        <v>10.33</v>
      </c>
      <c r="BO23" s="1">
        <v>74</v>
      </c>
      <c r="BP23" s="1">
        <v>9</v>
      </c>
      <c r="BQ23" s="1">
        <v>7.33</v>
      </c>
      <c r="BR23" s="1">
        <v>81</v>
      </c>
      <c r="BS23" s="1">
        <v>0</v>
      </c>
      <c r="BT23" s="1">
        <v>0</v>
      </c>
      <c r="BU23" s="1">
        <v>3</v>
      </c>
      <c r="BV23" s="1">
        <v>0</v>
      </c>
      <c r="BW23" s="1">
        <v>3</v>
      </c>
      <c r="BX23" s="1">
        <v>0.67</v>
      </c>
      <c r="BY23" s="1">
        <v>32</v>
      </c>
      <c r="BZ23" s="1">
        <v>2</v>
      </c>
      <c r="CA23" s="1">
        <v>0.33</v>
      </c>
      <c r="CB23" s="1">
        <v>0.33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4.5086043000000018</v>
      </c>
      <c r="CL23" s="1">
        <v>1</v>
      </c>
    </row>
    <row r="24" spans="1:90" x14ac:dyDescent="0.25">
      <c r="A24" s="1" t="s">
        <v>105</v>
      </c>
      <c r="B24" s="1">
        <v>12.5</v>
      </c>
      <c r="C24" s="1">
        <v>3</v>
      </c>
      <c r="D24" s="1">
        <v>83.67</v>
      </c>
      <c r="E24" s="1">
        <v>0.4</v>
      </c>
      <c r="F24" s="1">
        <v>0.4</v>
      </c>
      <c r="G24" s="1">
        <v>0.6</v>
      </c>
      <c r="H24" s="1">
        <v>2</v>
      </c>
      <c r="I24" s="1">
        <v>3</v>
      </c>
      <c r="J24" s="1">
        <v>1</v>
      </c>
      <c r="K24" s="1">
        <v>2.67</v>
      </c>
      <c r="L24" s="1">
        <v>0.33</v>
      </c>
      <c r="M24" s="1">
        <v>0.33</v>
      </c>
      <c r="N24" s="1">
        <v>0</v>
      </c>
      <c r="O24" s="1">
        <v>0.3</v>
      </c>
      <c r="P24" s="1">
        <v>0.3</v>
      </c>
      <c r="Q24" s="1">
        <v>0.33</v>
      </c>
      <c r="R24" s="1">
        <v>0.33</v>
      </c>
      <c r="S24" s="1">
        <v>0</v>
      </c>
      <c r="T24" s="1">
        <v>0</v>
      </c>
      <c r="U24" s="1">
        <v>11</v>
      </c>
      <c r="V24" s="1">
        <v>9.67</v>
      </c>
      <c r="W24" s="1">
        <v>88</v>
      </c>
      <c r="X24" s="1">
        <v>1</v>
      </c>
      <c r="Y24" s="1">
        <v>0.33</v>
      </c>
      <c r="Z24" s="1">
        <v>33</v>
      </c>
      <c r="AA24" s="1">
        <v>0</v>
      </c>
      <c r="AB24" s="1">
        <v>0</v>
      </c>
      <c r="AC24" s="1">
        <v>1</v>
      </c>
      <c r="AD24" s="1">
        <v>0.33</v>
      </c>
      <c r="AE24" s="1">
        <v>0.25</v>
      </c>
      <c r="AF24" s="1">
        <v>0.33</v>
      </c>
      <c r="AG24" s="1">
        <v>0</v>
      </c>
      <c r="AH24" s="1">
        <v>0.33</v>
      </c>
      <c r="AI24" s="1">
        <v>0</v>
      </c>
      <c r="AJ24" s="1">
        <v>0.33</v>
      </c>
      <c r="AK24" s="1">
        <v>39.67</v>
      </c>
      <c r="AL24" s="1">
        <v>18.73</v>
      </c>
      <c r="AM24" s="1">
        <v>20</v>
      </c>
      <c r="AN24" s="1">
        <v>1.9</v>
      </c>
      <c r="AO24" s="1">
        <v>4.9000000000000004</v>
      </c>
      <c r="AP24" s="1">
        <v>5.67</v>
      </c>
      <c r="AQ24" s="1">
        <v>16.670000000000002</v>
      </c>
      <c r="AR24" s="1">
        <v>1</v>
      </c>
      <c r="AS24" s="1">
        <v>5</v>
      </c>
      <c r="AT24" s="1">
        <v>3</v>
      </c>
      <c r="AU24" s="1">
        <v>0</v>
      </c>
      <c r="AV24" s="1">
        <v>0</v>
      </c>
      <c r="AX24" s="1">
        <v>2.67</v>
      </c>
      <c r="AY24" s="1">
        <v>0.67</v>
      </c>
      <c r="AZ24" s="1">
        <v>0</v>
      </c>
      <c r="BA24" s="1">
        <v>0</v>
      </c>
      <c r="BB24" s="1">
        <v>0.67</v>
      </c>
      <c r="BC24" s="1">
        <v>16.670000000000002</v>
      </c>
      <c r="BD24" s="1">
        <v>9.67</v>
      </c>
      <c r="BE24" s="1">
        <v>6.33</v>
      </c>
      <c r="BF24" s="1">
        <v>1.67</v>
      </c>
      <c r="BG24" s="1">
        <v>1</v>
      </c>
      <c r="BH24" s="1">
        <v>3.67</v>
      </c>
      <c r="BI24" s="1">
        <v>2.31</v>
      </c>
      <c r="BJ24" s="1">
        <v>29.33</v>
      </c>
      <c r="BK24" s="1">
        <v>25.33</v>
      </c>
      <c r="BL24" s="1">
        <v>86</v>
      </c>
      <c r="BM24" s="1">
        <v>19.670000000000002</v>
      </c>
      <c r="BN24" s="1">
        <v>17</v>
      </c>
      <c r="BO24" s="1">
        <v>86</v>
      </c>
      <c r="BP24" s="1">
        <v>11</v>
      </c>
      <c r="BQ24" s="1">
        <v>9.67</v>
      </c>
      <c r="BR24" s="1">
        <v>88</v>
      </c>
      <c r="BS24" s="1">
        <v>0.33</v>
      </c>
      <c r="BT24" s="1">
        <v>0.33</v>
      </c>
      <c r="BU24" s="1">
        <v>3</v>
      </c>
      <c r="BV24" s="1">
        <v>0</v>
      </c>
      <c r="BW24" s="1">
        <v>1</v>
      </c>
      <c r="BX24" s="1">
        <v>0.67</v>
      </c>
      <c r="BY24" s="1">
        <v>39.67</v>
      </c>
      <c r="BZ24" s="1">
        <v>4.67</v>
      </c>
      <c r="CA24" s="1">
        <v>1.67</v>
      </c>
      <c r="CB24" s="1">
        <v>1.67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3.1326363999999982</v>
      </c>
      <c r="CL24" s="1">
        <v>1</v>
      </c>
    </row>
    <row r="25" spans="1:90" x14ac:dyDescent="0.25">
      <c r="A25" s="1" t="s">
        <v>71</v>
      </c>
      <c r="B25" s="1">
        <v>7.4</v>
      </c>
      <c r="C25" s="1">
        <v>2</v>
      </c>
      <c r="D25" s="1">
        <v>60</v>
      </c>
      <c r="E25" s="1">
        <v>0.38</v>
      </c>
      <c r="F25" s="1">
        <v>0.33</v>
      </c>
      <c r="G25" s="1">
        <v>0.6</v>
      </c>
      <c r="H25" s="1">
        <v>1</v>
      </c>
      <c r="I25" s="1">
        <v>1.5</v>
      </c>
      <c r="J25" s="1">
        <v>1</v>
      </c>
      <c r="K25" s="1">
        <v>1.5</v>
      </c>
      <c r="L25" s="1">
        <v>0</v>
      </c>
      <c r="M25" s="1">
        <v>1</v>
      </c>
      <c r="N25" s="1">
        <v>1</v>
      </c>
      <c r="O25" s="1">
        <v>0.48</v>
      </c>
      <c r="P25" s="1">
        <v>0.48</v>
      </c>
      <c r="Q25" s="1">
        <v>0.5</v>
      </c>
      <c r="R25" s="1">
        <v>0.5</v>
      </c>
      <c r="S25" s="1">
        <v>0</v>
      </c>
      <c r="T25" s="1">
        <v>0.5</v>
      </c>
      <c r="U25" s="1">
        <v>5.5</v>
      </c>
      <c r="V25" s="1">
        <v>3.5</v>
      </c>
      <c r="W25" s="1">
        <v>64</v>
      </c>
      <c r="X25" s="1">
        <v>1</v>
      </c>
      <c r="Y25" s="1">
        <v>0.5</v>
      </c>
      <c r="Z25" s="1">
        <v>50</v>
      </c>
      <c r="AA25" s="1">
        <v>0</v>
      </c>
      <c r="AB25" s="1">
        <v>0</v>
      </c>
      <c r="AC25" s="1">
        <v>1</v>
      </c>
      <c r="AD25" s="1">
        <v>0</v>
      </c>
      <c r="AE25" s="1">
        <v>0.11</v>
      </c>
      <c r="AF25" s="1">
        <v>0</v>
      </c>
      <c r="AG25" s="1">
        <v>0</v>
      </c>
      <c r="AH25" s="1">
        <v>0.5</v>
      </c>
      <c r="AI25" s="1">
        <v>0</v>
      </c>
      <c r="AJ25" s="1">
        <v>0</v>
      </c>
      <c r="AK25" s="1">
        <v>35</v>
      </c>
      <c r="AL25" s="1">
        <v>12.9</v>
      </c>
      <c r="AM25" s="1">
        <v>21.3</v>
      </c>
      <c r="AN25" s="1">
        <v>2.2999999999999998</v>
      </c>
      <c r="AO25" s="1">
        <v>4.5999999999999996</v>
      </c>
      <c r="AP25" s="1">
        <v>0.5</v>
      </c>
      <c r="AQ25" s="1">
        <v>12.5</v>
      </c>
      <c r="AR25" s="1">
        <v>0</v>
      </c>
      <c r="AS25" s="1">
        <v>3</v>
      </c>
      <c r="AT25" s="1">
        <v>3</v>
      </c>
      <c r="AU25" s="1">
        <v>0.5</v>
      </c>
      <c r="AV25" s="1">
        <v>0</v>
      </c>
      <c r="AW25" s="1">
        <v>0</v>
      </c>
      <c r="AX25" s="1">
        <v>1.5</v>
      </c>
      <c r="AY25" s="1">
        <v>0.5</v>
      </c>
      <c r="AZ25" s="1">
        <v>0</v>
      </c>
      <c r="BA25" s="1">
        <v>0.5</v>
      </c>
      <c r="BB25" s="1">
        <v>1</v>
      </c>
      <c r="BC25" s="1">
        <v>15</v>
      </c>
      <c r="BD25" s="1">
        <v>9</v>
      </c>
      <c r="BE25" s="1">
        <v>6</v>
      </c>
      <c r="BF25" s="1">
        <v>0.5</v>
      </c>
      <c r="BG25" s="1">
        <v>2</v>
      </c>
      <c r="BH25" s="1">
        <v>5</v>
      </c>
      <c r="BI25" s="1">
        <v>2.58</v>
      </c>
      <c r="BJ25" s="1">
        <v>9</v>
      </c>
      <c r="BK25" s="1">
        <v>6</v>
      </c>
      <c r="BL25" s="1">
        <v>67</v>
      </c>
      <c r="BM25" s="1">
        <v>7</v>
      </c>
      <c r="BN25" s="1">
        <v>4</v>
      </c>
      <c r="BO25" s="1">
        <v>57</v>
      </c>
      <c r="BP25" s="1">
        <v>5.5</v>
      </c>
      <c r="BQ25" s="1">
        <v>3.5</v>
      </c>
      <c r="BR25" s="1">
        <v>64</v>
      </c>
      <c r="BS25" s="1">
        <v>0</v>
      </c>
      <c r="BT25" s="1">
        <v>0</v>
      </c>
      <c r="BU25" s="1">
        <v>1</v>
      </c>
      <c r="BV25" s="1">
        <v>1</v>
      </c>
      <c r="BW25" s="1">
        <v>0</v>
      </c>
      <c r="BX25" s="1">
        <v>0.5</v>
      </c>
      <c r="BY25" s="1">
        <v>19.5</v>
      </c>
      <c r="BZ25" s="1">
        <v>6</v>
      </c>
      <c r="CA25" s="1">
        <v>0.5</v>
      </c>
      <c r="CB25" s="1">
        <v>0.5</v>
      </c>
      <c r="CC25" s="1">
        <v>1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1.7320172999999994</v>
      </c>
      <c r="CL25" s="1">
        <v>1</v>
      </c>
    </row>
    <row r="26" spans="1:90" x14ac:dyDescent="0.25">
      <c r="A26" s="1" t="s">
        <v>78</v>
      </c>
      <c r="B26" s="1">
        <v>5.9</v>
      </c>
      <c r="C26" s="1">
        <v>2</v>
      </c>
      <c r="D26" s="1">
        <v>90</v>
      </c>
      <c r="E26" s="1">
        <v>0.66</v>
      </c>
      <c r="F26" s="1">
        <v>0.6</v>
      </c>
      <c r="G26" s="1">
        <v>1.4</v>
      </c>
      <c r="H26" s="1">
        <v>3</v>
      </c>
      <c r="I26" s="1">
        <v>4</v>
      </c>
      <c r="J26" s="1">
        <v>2</v>
      </c>
      <c r="K26" s="1">
        <v>3.5</v>
      </c>
      <c r="L26" s="1">
        <v>0.5</v>
      </c>
      <c r="M26" s="1">
        <v>2</v>
      </c>
      <c r="N26" s="1">
        <v>0.5</v>
      </c>
      <c r="O26" s="1">
        <v>0.96</v>
      </c>
      <c r="P26" s="1">
        <v>0.96</v>
      </c>
      <c r="Q26" s="1">
        <v>1.5</v>
      </c>
      <c r="R26" s="1">
        <v>1.5</v>
      </c>
      <c r="S26" s="1">
        <v>0</v>
      </c>
      <c r="T26" s="1">
        <v>0</v>
      </c>
      <c r="U26" s="1">
        <v>13.5</v>
      </c>
      <c r="V26" s="1">
        <v>9.5</v>
      </c>
      <c r="W26" s="1">
        <v>70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2.5</v>
      </c>
      <c r="AD26" s="1">
        <v>0.5</v>
      </c>
      <c r="AE26" s="1">
        <v>0.42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67</v>
      </c>
      <c r="AL26" s="1">
        <v>27.3</v>
      </c>
      <c r="AM26" s="1">
        <v>57.6</v>
      </c>
      <c r="AN26" s="1">
        <v>5.0999999999999996</v>
      </c>
      <c r="AO26" s="1">
        <v>8</v>
      </c>
      <c r="AP26" s="1">
        <v>4</v>
      </c>
      <c r="AQ26" s="1">
        <v>40</v>
      </c>
      <c r="AR26" s="1">
        <v>1.5</v>
      </c>
      <c r="AS26" s="1">
        <v>9</v>
      </c>
      <c r="AT26" s="1">
        <v>1.5</v>
      </c>
      <c r="AU26" s="1">
        <v>1</v>
      </c>
      <c r="AV26" s="1">
        <v>1</v>
      </c>
      <c r="AW26" s="1">
        <v>100</v>
      </c>
      <c r="AX26" s="1">
        <v>3.5</v>
      </c>
      <c r="AY26" s="1">
        <v>0.5</v>
      </c>
      <c r="AZ26" s="1">
        <v>0</v>
      </c>
      <c r="BA26" s="1">
        <v>0</v>
      </c>
      <c r="BB26" s="1">
        <v>0.5</v>
      </c>
      <c r="BC26" s="1">
        <v>13.5</v>
      </c>
      <c r="BD26" s="1">
        <v>10</v>
      </c>
      <c r="BE26" s="1">
        <v>2.5</v>
      </c>
      <c r="BF26" s="1">
        <v>1</v>
      </c>
      <c r="BG26" s="1">
        <v>4</v>
      </c>
      <c r="BH26" s="1">
        <v>2</v>
      </c>
      <c r="BI26" s="1">
        <v>1.26</v>
      </c>
      <c r="BJ26" s="1">
        <v>19.5</v>
      </c>
      <c r="BK26" s="1">
        <v>13.5</v>
      </c>
      <c r="BL26" s="1">
        <v>69</v>
      </c>
      <c r="BM26" s="1">
        <v>17.5</v>
      </c>
      <c r="BN26" s="1">
        <v>11.5</v>
      </c>
      <c r="BO26" s="1">
        <v>66</v>
      </c>
      <c r="BP26" s="1">
        <v>13.5</v>
      </c>
      <c r="BQ26" s="1">
        <v>9.5</v>
      </c>
      <c r="BR26" s="1">
        <v>70</v>
      </c>
      <c r="BS26" s="1">
        <v>0</v>
      </c>
      <c r="BT26" s="1">
        <v>0</v>
      </c>
      <c r="BU26" s="1">
        <v>2</v>
      </c>
      <c r="BV26" s="1">
        <v>0</v>
      </c>
      <c r="BW26" s="1">
        <v>0</v>
      </c>
      <c r="BX26" s="1">
        <v>1.5</v>
      </c>
      <c r="BY26" s="1">
        <v>40.5</v>
      </c>
      <c r="BZ26" s="1">
        <v>7.5</v>
      </c>
      <c r="CA26" s="1">
        <v>4</v>
      </c>
      <c r="CB26" s="1">
        <v>2.5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5.1743732000000007</v>
      </c>
      <c r="CL26" s="1">
        <v>1</v>
      </c>
    </row>
    <row r="27" spans="1:90" x14ac:dyDescent="0.25">
      <c r="A27" s="1" t="s">
        <v>109</v>
      </c>
      <c r="B27" s="1">
        <v>5.4</v>
      </c>
      <c r="C27" s="1">
        <v>3</v>
      </c>
      <c r="D27" s="1">
        <v>30.67</v>
      </c>
      <c r="E27" s="1">
        <v>0.12</v>
      </c>
      <c r="F27" s="1">
        <v>0.2</v>
      </c>
      <c r="G27" s="1">
        <v>0.2</v>
      </c>
      <c r="H27" s="1">
        <v>1</v>
      </c>
      <c r="I27" s="1">
        <v>0.33</v>
      </c>
      <c r="J27" s="1">
        <v>0</v>
      </c>
      <c r="K27" s="1">
        <v>0</v>
      </c>
      <c r="L27" s="1">
        <v>0.33</v>
      </c>
      <c r="M27" s="1">
        <v>0</v>
      </c>
      <c r="N27" s="1">
        <v>0</v>
      </c>
      <c r="O27" s="1">
        <v>0.01</v>
      </c>
      <c r="P27" s="1">
        <v>0.01</v>
      </c>
      <c r="Q27" s="1">
        <v>0</v>
      </c>
      <c r="R27" s="1">
        <v>0</v>
      </c>
      <c r="S27" s="1">
        <v>0</v>
      </c>
      <c r="T27" s="1">
        <v>0</v>
      </c>
      <c r="U27" s="1">
        <v>7</v>
      </c>
      <c r="V27" s="1">
        <v>6</v>
      </c>
      <c r="W27" s="1">
        <v>86</v>
      </c>
      <c r="X27" s="1">
        <v>0.33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0.33</v>
      </c>
      <c r="AE27" s="1">
        <v>0.17</v>
      </c>
      <c r="AF27" s="1">
        <v>0.33</v>
      </c>
      <c r="AG27" s="1">
        <v>0</v>
      </c>
      <c r="AH27" s="1">
        <v>0.33</v>
      </c>
      <c r="AI27" s="1">
        <v>0</v>
      </c>
      <c r="AJ27" s="1">
        <v>0</v>
      </c>
      <c r="AK27" s="1">
        <v>6</v>
      </c>
      <c r="AL27" s="1">
        <v>11.13</v>
      </c>
      <c r="AM27" s="1">
        <v>8.33</v>
      </c>
      <c r="AN27" s="1">
        <v>0.6</v>
      </c>
      <c r="AO27" s="1">
        <v>1.9</v>
      </c>
      <c r="AP27" s="1">
        <v>1.67</v>
      </c>
      <c r="AQ27" s="1">
        <v>4.67</v>
      </c>
      <c r="AR27" s="1">
        <v>0</v>
      </c>
      <c r="AS27" s="1">
        <v>1.67</v>
      </c>
      <c r="AT27" s="1">
        <v>0.67</v>
      </c>
      <c r="AU27" s="1">
        <v>0</v>
      </c>
      <c r="AV27" s="1">
        <v>0</v>
      </c>
      <c r="AX27" s="1">
        <v>2.67</v>
      </c>
      <c r="AY27" s="1">
        <v>0.67</v>
      </c>
      <c r="AZ27" s="1">
        <v>0</v>
      </c>
      <c r="BA27" s="1">
        <v>0.33</v>
      </c>
      <c r="BB27" s="1">
        <v>1</v>
      </c>
      <c r="BC27" s="1">
        <v>15.33</v>
      </c>
      <c r="BD27" s="1">
        <v>10.67</v>
      </c>
      <c r="BE27" s="1">
        <v>4.33</v>
      </c>
      <c r="BF27" s="1">
        <v>0.67</v>
      </c>
      <c r="BG27" s="1">
        <v>3.33</v>
      </c>
      <c r="BH27" s="1">
        <v>3</v>
      </c>
      <c r="BI27" s="1">
        <v>1.84</v>
      </c>
      <c r="BJ27" s="1">
        <v>11</v>
      </c>
      <c r="BK27" s="1">
        <v>8.33</v>
      </c>
      <c r="BL27" s="1">
        <v>76</v>
      </c>
      <c r="BM27" s="1">
        <v>9</v>
      </c>
      <c r="BN27" s="1">
        <v>7</v>
      </c>
      <c r="BO27" s="1">
        <v>78</v>
      </c>
      <c r="BP27" s="1">
        <v>7</v>
      </c>
      <c r="BQ27" s="1">
        <v>6</v>
      </c>
      <c r="BR27" s="1">
        <v>86</v>
      </c>
      <c r="BS27" s="1">
        <v>0</v>
      </c>
      <c r="BT27" s="1">
        <v>0</v>
      </c>
      <c r="BU27" s="1">
        <v>1</v>
      </c>
      <c r="BV27" s="1">
        <v>2</v>
      </c>
      <c r="BW27" s="1">
        <v>1</v>
      </c>
      <c r="BX27" s="1">
        <v>0.33</v>
      </c>
      <c r="BY27" s="1">
        <v>19.670000000000002</v>
      </c>
      <c r="BZ27" s="1">
        <v>1.67</v>
      </c>
      <c r="CA27" s="1">
        <v>3.33</v>
      </c>
      <c r="CB27" s="1">
        <v>1.33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4.4481852000000011</v>
      </c>
      <c r="CL27" s="1">
        <v>1</v>
      </c>
    </row>
    <row r="28" spans="1:90" x14ac:dyDescent="0.25">
      <c r="A28" s="1" t="s">
        <v>80</v>
      </c>
      <c r="B28" s="1">
        <v>5.8</v>
      </c>
      <c r="C28" s="1">
        <v>2</v>
      </c>
      <c r="D28" s="1">
        <v>49.5</v>
      </c>
      <c r="E28" s="1">
        <v>0.06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0.01</v>
      </c>
      <c r="P28" s="1">
        <v>0.01</v>
      </c>
      <c r="Q28" s="1">
        <v>0</v>
      </c>
      <c r="R28" s="1">
        <v>0</v>
      </c>
      <c r="S28" s="1">
        <v>0</v>
      </c>
      <c r="T28" s="1">
        <v>0</v>
      </c>
      <c r="U28" s="1">
        <v>11.5</v>
      </c>
      <c r="V28" s="1">
        <v>9.5</v>
      </c>
      <c r="W28" s="1">
        <v>83</v>
      </c>
      <c r="X28" s="1">
        <v>0.5</v>
      </c>
      <c r="Y28" s="1">
        <v>0</v>
      </c>
      <c r="Z28" s="1">
        <v>0</v>
      </c>
      <c r="AA28" s="1">
        <v>0</v>
      </c>
      <c r="AB28" s="1">
        <v>0</v>
      </c>
      <c r="AC28" s="1">
        <v>0.5</v>
      </c>
      <c r="AD28" s="1">
        <v>0</v>
      </c>
      <c r="AE28" s="1">
        <v>0.02</v>
      </c>
      <c r="AF28" s="1">
        <v>0</v>
      </c>
      <c r="AG28" s="1">
        <v>0</v>
      </c>
      <c r="AH28" s="1">
        <v>1</v>
      </c>
      <c r="AI28" s="1">
        <v>0</v>
      </c>
      <c r="AJ28" s="1">
        <v>0</v>
      </c>
      <c r="AK28" s="1">
        <v>5</v>
      </c>
      <c r="AL28" s="1">
        <v>9.25</v>
      </c>
      <c r="AM28" s="1">
        <v>4.5999999999999996</v>
      </c>
      <c r="AN28" s="1">
        <v>0.1</v>
      </c>
      <c r="AO28" s="1">
        <v>1.2</v>
      </c>
      <c r="AP28" s="1">
        <v>-3</v>
      </c>
      <c r="AQ28" s="1">
        <v>-3</v>
      </c>
      <c r="AR28" s="1">
        <v>0</v>
      </c>
      <c r="AS28" s="1">
        <v>0.5</v>
      </c>
      <c r="AT28" s="1">
        <v>1.5</v>
      </c>
      <c r="AU28" s="1">
        <v>1</v>
      </c>
      <c r="AV28" s="1">
        <v>0.5</v>
      </c>
      <c r="AW28" s="1">
        <v>50</v>
      </c>
      <c r="AX28" s="1">
        <v>3.5</v>
      </c>
      <c r="AY28" s="1">
        <v>1</v>
      </c>
      <c r="AZ28" s="1">
        <v>0.5</v>
      </c>
      <c r="BA28" s="1">
        <v>0</v>
      </c>
      <c r="BB28" s="1">
        <v>1.5</v>
      </c>
      <c r="BC28" s="1">
        <v>14.5</v>
      </c>
      <c r="BD28" s="1">
        <v>10</v>
      </c>
      <c r="BE28" s="1">
        <v>3.5</v>
      </c>
      <c r="BF28" s="1">
        <v>0</v>
      </c>
      <c r="BG28" s="1">
        <v>2.5</v>
      </c>
      <c r="BH28" s="1">
        <v>3.5</v>
      </c>
      <c r="BI28" s="1">
        <v>1.88</v>
      </c>
      <c r="BJ28" s="1">
        <v>22.5</v>
      </c>
      <c r="BK28" s="1">
        <v>18</v>
      </c>
      <c r="BL28" s="1">
        <v>80</v>
      </c>
      <c r="BM28" s="1">
        <v>16.5</v>
      </c>
      <c r="BN28" s="1">
        <v>13</v>
      </c>
      <c r="BO28" s="1">
        <v>79</v>
      </c>
      <c r="BP28" s="1">
        <v>11.5</v>
      </c>
      <c r="BQ28" s="1">
        <v>9.5</v>
      </c>
      <c r="BR28" s="1">
        <v>83</v>
      </c>
      <c r="BS28" s="1">
        <v>0</v>
      </c>
      <c r="BT28" s="1">
        <v>0</v>
      </c>
      <c r="BU28" s="1">
        <v>1</v>
      </c>
      <c r="BV28" s="1">
        <v>1</v>
      </c>
      <c r="BW28" s="1">
        <v>0</v>
      </c>
      <c r="BX28" s="1">
        <v>0</v>
      </c>
      <c r="BY28" s="1">
        <v>37</v>
      </c>
      <c r="BZ28" s="1">
        <v>2.5</v>
      </c>
      <c r="CA28" s="1">
        <v>2</v>
      </c>
      <c r="CB28" s="1">
        <v>2</v>
      </c>
      <c r="CC28" s="1">
        <v>0.5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2.9092424000000006</v>
      </c>
      <c r="CL28" s="1">
        <v>1</v>
      </c>
    </row>
    <row r="29" spans="1:90" x14ac:dyDescent="0.25">
      <c r="A29" s="1" t="s">
        <v>85</v>
      </c>
      <c r="B29" s="1">
        <v>4.9000000000000004</v>
      </c>
      <c r="C29" s="1">
        <v>2</v>
      </c>
      <c r="D29" s="1">
        <v>7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1</v>
      </c>
      <c r="W29" s="1">
        <v>100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0.3</v>
      </c>
      <c r="AM29" s="1">
        <v>0.7</v>
      </c>
      <c r="AN29" s="1">
        <v>0</v>
      </c>
      <c r="AO29" s="1">
        <v>1.5</v>
      </c>
      <c r="AP29" s="1">
        <v>3.5</v>
      </c>
      <c r="AQ29" s="1">
        <v>3.5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12</v>
      </c>
      <c r="BD29" s="1">
        <v>7</v>
      </c>
      <c r="BE29" s="1">
        <v>4.5</v>
      </c>
      <c r="BF29" s="1">
        <v>1.5</v>
      </c>
      <c r="BG29" s="1">
        <v>1.5</v>
      </c>
      <c r="BH29" s="1">
        <v>1</v>
      </c>
      <c r="BI29" s="1">
        <v>1.19</v>
      </c>
      <c r="BJ29" s="1">
        <v>2</v>
      </c>
      <c r="BK29" s="1">
        <v>2</v>
      </c>
      <c r="BL29" s="1">
        <v>100</v>
      </c>
      <c r="BM29" s="1">
        <v>1.5</v>
      </c>
      <c r="BN29" s="1">
        <v>1.5</v>
      </c>
      <c r="BO29" s="1">
        <v>100</v>
      </c>
      <c r="BP29" s="1">
        <v>1</v>
      </c>
      <c r="BQ29" s="1">
        <v>1</v>
      </c>
      <c r="BR29" s="1">
        <v>100</v>
      </c>
      <c r="BS29" s="1">
        <v>0</v>
      </c>
      <c r="BT29" s="1">
        <v>0</v>
      </c>
      <c r="BU29" s="1">
        <v>0</v>
      </c>
      <c r="BV29" s="1">
        <v>2</v>
      </c>
      <c r="BW29" s="1">
        <v>0</v>
      </c>
      <c r="BX29" s="1">
        <v>0.5</v>
      </c>
      <c r="BY29" s="1">
        <v>2.5</v>
      </c>
      <c r="BZ29" s="1">
        <v>0</v>
      </c>
      <c r="CA29" s="1">
        <v>0</v>
      </c>
      <c r="CB29" s="1">
        <v>0.5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5.1270658999999998</v>
      </c>
      <c r="CL29" s="1">
        <v>1</v>
      </c>
    </row>
    <row r="30" spans="1:90" x14ac:dyDescent="0.25">
      <c r="A30" s="1" t="s">
        <v>86</v>
      </c>
      <c r="B30" s="1">
        <v>5.3</v>
      </c>
      <c r="C30" s="1">
        <v>3</v>
      </c>
      <c r="D30" s="1">
        <v>48.67</v>
      </c>
      <c r="E30" s="1">
        <v>0.05</v>
      </c>
      <c r="F30" s="1">
        <v>0</v>
      </c>
      <c r="G30" s="1">
        <v>0.1</v>
      </c>
      <c r="H30" s="1">
        <v>0</v>
      </c>
      <c r="I30" s="1">
        <v>1</v>
      </c>
      <c r="J30" s="1">
        <v>0</v>
      </c>
      <c r="K30" s="1">
        <v>0.67</v>
      </c>
      <c r="L30" s="1">
        <v>0.33</v>
      </c>
      <c r="M30" s="1">
        <v>0</v>
      </c>
      <c r="N30" s="1">
        <v>0</v>
      </c>
      <c r="O30" s="1">
        <v>0.03</v>
      </c>
      <c r="P30" s="1">
        <v>0.03</v>
      </c>
      <c r="Q30" s="1">
        <v>0</v>
      </c>
      <c r="R30" s="1">
        <v>0</v>
      </c>
      <c r="S30" s="1">
        <v>0</v>
      </c>
      <c r="T30" s="1">
        <v>0</v>
      </c>
      <c r="U30" s="1">
        <v>3.67</v>
      </c>
      <c r="V30" s="1">
        <v>1.33</v>
      </c>
      <c r="W30" s="1">
        <v>36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16.670000000000002</v>
      </c>
      <c r="AL30" s="1">
        <v>0.23</v>
      </c>
      <c r="AM30" s="1">
        <v>0.8</v>
      </c>
      <c r="AN30" s="1">
        <v>0.3</v>
      </c>
      <c r="AO30" s="1">
        <v>2.2000000000000002</v>
      </c>
      <c r="AP30" s="1">
        <v>3.33</v>
      </c>
      <c r="AQ30" s="1">
        <v>3.33</v>
      </c>
      <c r="AR30" s="1">
        <v>0</v>
      </c>
      <c r="AS30" s="1">
        <v>1.33</v>
      </c>
      <c r="AT30" s="1">
        <v>1.33</v>
      </c>
      <c r="AU30" s="1">
        <v>0.33</v>
      </c>
      <c r="AV30" s="1">
        <v>0.33</v>
      </c>
      <c r="AW30" s="1">
        <v>100</v>
      </c>
      <c r="AX30" s="1">
        <v>0.33</v>
      </c>
      <c r="AY30" s="1">
        <v>0</v>
      </c>
      <c r="AZ30" s="1">
        <v>0</v>
      </c>
      <c r="BA30" s="1">
        <v>0.33</v>
      </c>
      <c r="BB30" s="1">
        <v>0.33</v>
      </c>
      <c r="BC30" s="1">
        <v>10</v>
      </c>
      <c r="BD30" s="1">
        <v>4.67</v>
      </c>
      <c r="BE30" s="1">
        <v>4.33</v>
      </c>
      <c r="BF30" s="1">
        <v>0.67</v>
      </c>
      <c r="BG30" s="1">
        <v>2</v>
      </c>
      <c r="BH30" s="1">
        <v>2</v>
      </c>
      <c r="BI30" s="1">
        <v>1.34</v>
      </c>
      <c r="BJ30" s="1">
        <v>7</v>
      </c>
      <c r="BK30" s="1">
        <v>4.33</v>
      </c>
      <c r="BL30" s="1">
        <v>62</v>
      </c>
      <c r="BM30" s="1">
        <v>5.67</v>
      </c>
      <c r="BN30" s="1">
        <v>3</v>
      </c>
      <c r="BO30" s="1">
        <v>53</v>
      </c>
      <c r="BP30" s="1">
        <v>3.67</v>
      </c>
      <c r="BQ30" s="1">
        <v>1.33</v>
      </c>
      <c r="BR30" s="1">
        <v>36</v>
      </c>
      <c r="BS30" s="1">
        <v>0</v>
      </c>
      <c r="BT30" s="1">
        <v>0</v>
      </c>
      <c r="BU30" s="1">
        <v>1</v>
      </c>
      <c r="BV30" s="1">
        <v>2</v>
      </c>
      <c r="BW30" s="1">
        <v>0</v>
      </c>
      <c r="BX30" s="1">
        <v>0</v>
      </c>
      <c r="BY30" s="1">
        <v>14.33</v>
      </c>
      <c r="BZ30" s="1">
        <v>1.67</v>
      </c>
      <c r="CA30" s="1">
        <v>1.67</v>
      </c>
      <c r="CB30" s="1">
        <v>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3.5947557000000003</v>
      </c>
      <c r="CL30" s="1">
        <v>1</v>
      </c>
    </row>
    <row r="31" spans="1:90" x14ac:dyDescent="0.25">
      <c r="A31" s="1" t="s">
        <v>114</v>
      </c>
      <c r="B31" s="1">
        <v>4.8</v>
      </c>
      <c r="C31" s="1">
        <v>1</v>
      </c>
      <c r="D31" s="1">
        <v>8</v>
      </c>
      <c r="E31" s="1">
        <v>0.52</v>
      </c>
      <c r="F31" s="1">
        <v>0</v>
      </c>
      <c r="G31" s="1">
        <v>0.5</v>
      </c>
      <c r="H31" s="1">
        <v>0</v>
      </c>
      <c r="I31" s="1">
        <v>1</v>
      </c>
      <c r="J31" s="1">
        <v>1</v>
      </c>
      <c r="K31" s="1">
        <v>1</v>
      </c>
      <c r="L31" s="1">
        <v>0</v>
      </c>
      <c r="M31" s="1">
        <v>1</v>
      </c>
      <c r="N31" s="1">
        <v>0</v>
      </c>
      <c r="O31" s="1">
        <v>0.44</v>
      </c>
      <c r="P31" s="1">
        <v>0.44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0.04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17</v>
      </c>
      <c r="AL31" s="1">
        <v>0</v>
      </c>
      <c r="AM31" s="1">
        <v>3</v>
      </c>
      <c r="AN31" s="1">
        <v>1.9</v>
      </c>
      <c r="AO31" s="1">
        <v>3.7</v>
      </c>
      <c r="AP31" s="1">
        <v>0</v>
      </c>
      <c r="AQ31" s="1">
        <v>0</v>
      </c>
      <c r="AR31" s="1">
        <v>0</v>
      </c>
      <c r="AS31" s="1">
        <v>1</v>
      </c>
      <c r="AT31" s="1">
        <v>0</v>
      </c>
      <c r="AU31" s="1">
        <v>0</v>
      </c>
      <c r="AV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12</v>
      </c>
      <c r="BD31" s="1">
        <v>9</v>
      </c>
      <c r="BE31" s="1">
        <v>1</v>
      </c>
      <c r="BF31" s="1">
        <v>0</v>
      </c>
      <c r="BG31" s="1">
        <v>3</v>
      </c>
      <c r="BH31" s="1">
        <v>2</v>
      </c>
      <c r="BI31" s="1">
        <v>1.04</v>
      </c>
      <c r="BJ31" s="1">
        <v>1</v>
      </c>
      <c r="BK31" s="1">
        <v>0</v>
      </c>
      <c r="BL31" s="1">
        <v>0</v>
      </c>
      <c r="BM31" s="1">
        <v>1</v>
      </c>
      <c r="BN31" s="1">
        <v>0</v>
      </c>
      <c r="BO31" s="1">
        <v>0</v>
      </c>
      <c r="BP31" s="1">
        <v>1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0</v>
      </c>
      <c r="BY31" s="1">
        <v>2</v>
      </c>
      <c r="BZ31" s="1">
        <v>1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8.5706536</v>
      </c>
      <c r="CL31" s="1">
        <v>1</v>
      </c>
    </row>
    <row r="32" spans="1:90" x14ac:dyDescent="0.25">
      <c r="A32" s="1" t="s">
        <v>88</v>
      </c>
      <c r="B32" s="1">
        <v>5.6</v>
      </c>
      <c r="C32" s="1">
        <v>2</v>
      </c>
      <c r="D32" s="1">
        <v>8.5</v>
      </c>
      <c r="E32" s="1">
        <v>0.11</v>
      </c>
      <c r="F32" s="1">
        <v>0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0.5</v>
      </c>
      <c r="W32" s="1">
        <v>50</v>
      </c>
      <c r="X32" s="1">
        <v>0</v>
      </c>
      <c r="Y32" s="1">
        <v>0</v>
      </c>
      <c r="AA32" s="1">
        <v>0</v>
      </c>
      <c r="AB32" s="1">
        <v>0</v>
      </c>
      <c r="AC32" s="1">
        <v>0.5</v>
      </c>
      <c r="AD32" s="1">
        <v>0.5</v>
      </c>
      <c r="AE32" s="1">
        <v>0.2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2</v>
      </c>
      <c r="AL32" s="1">
        <v>5.15</v>
      </c>
      <c r="AM32" s="1">
        <v>0.6</v>
      </c>
      <c r="AN32" s="1">
        <v>0.6</v>
      </c>
      <c r="AO32" s="1">
        <v>2.4</v>
      </c>
      <c r="AP32" s="1">
        <v>4.5</v>
      </c>
      <c r="AQ32" s="1">
        <v>4.5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1">
        <v>14</v>
      </c>
      <c r="BD32" s="1">
        <v>10</v>
      </c>
      <c r="BE32" s="1">
        <v>5</v>
      </c>
      <c r="BF32" s="1">
        <v>1</v>
      </c>
      <c r="BG32" s="1">
        <v>3</v>
      </c>
      <c r="BH32" s="1">
        <v>2</v>
      </c>
      <c r="BI32" s="1">
        <v>1.57</v>
      </c>
      <c r="BJ32" s="1">
        <v>2</v>
      </c>
      <c r="BK32" s="1">
        <v>0.5</v>
      </c>
      <c r="BL32" s="1">
        <v>25</v>
      </c>
      <c r="BM32" s="1">
        <v>1.5</v>
      </c>
      <c r="BN32" s="1">
        <v>0.5</v>
      </c>
      <c r="BO32" s="1">
        <v>33</v>
      </c>
      <c r="BP32" s="1">
        <v>1</v>
      </c>
      <c r="BQ32" s="1">
        <v>0.5</v>
      </c>
      <c r="BR32" s="1">
        <v>50</v>
      </c>
      <c r="BS32" s="1">
        <v>0</v>
      </c>
      <c r="BT32" s="1">
        <v>0</v>
      </c>
      <c r="BU32" s="1">
        <v>0</v>
      </c>
      <c r="BV32" s="1">
        <v>2</v>
      </c>
      <c r="BW32" s="1">
        <v>0</v>
      </c>
      <c r="BX32" s="1">
        <v>0</v>
      </c>
      <c r="BY32" s="1">
        <v>3.5</v>
      </c>
      <c r="BZ32" s="1">
        <v>1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7.6006137999999988</v>
      </c>
      <c r="CL32" s="1">
        <v>1</v>
      </c>
    </row>
    <row r="33" spans="1:90" x14ac:dyDescent="0.25">
      <c r="A33" s="1" t="s">
        <v>91</v>
      </c>
      <c r="B33" s="1">
        <v>5</v>
      </c>
      <c r="C33" s="1">
        <v>3</v>
      </c>
      <c r="D33" s="1">
        <v>75</v>
      </c>
      <c r="E33" s="1">
        <v>0.22</v>
      </c>
      <c r="F33" s="1">
        <v>0.2</v>
      </c>
      <c r="G33" s="1">
        <v>0.3</v>
      </c>
      <c r="H33" s="1">
        <v>1</v>
      </c>
      <c r="I33" s="1">
        <v>2</v>
      </c>
      <c r="J33" s="1">
        <v>0.33</v>
      </c>
      <c r="K33" s="1">
        <v>1</v>
      </c>
      <c r="L33" s="1">
        <v>1</v>
      </c>
      <c r="M33" s="1">
        <v>0</v>
      </c>
      <c r="N33" s="1">
        <v>0</v>
      </c>
      <c r="O33" s="1">
        <v>0.09</v>
      </c>
      <c r="P33" s="1">
        <v>0.09</v>
      </c>
      <c r="Q33" s="1">
        <v>0</v>
      </c>
      <c r="R33" s="1">
        <v>0</v>
      </c>
      <c r="S33" s="1">
        <v>0</v>
      </c>
      <c r="T33" s="1">
        <v>0</v>
      </c>
      <c r="U33" s="1">
        <v>8</v>
      </c>
      <c r="V33" s="1">
        <v>4.67</v>
      </c>
      <c r="W33" s="1">
        <v>58</v>
      </c>
      <c r="X33" s="1">
        <v>4.67</v>
      </c>
      <c r="Y33" s="1">
        <v>0.67</v>
      </c>
      <c r="Z33" s="1">
        <v>14</v>
      </c>
      <c r="AA33" s="1">
        <v>1.67</v>
      </c>
      <c r="AB33" s="1">
        <v>0.67</v>
      </c>
      <c r="AC33" s="1">
        <v>2</v>
      </c>
      <c r="AD33" s="1">
        <v>0.33</v>
      </c>
      <c r="AE33" s="1">
        <v>0.24</v>
      </c>
      <c r="AF33" s="1">
        <v>0.33</v>
      </c>
      <c r="AG33" s="1">
        <v>0</v>
      </c>
      <c r="AH33" s="1">
        <v>0</v>
      </c>
      <c r="AI33" s="1">
        <v>0</v>
      </c>
      <c r="AJ33" s="1">
        <v>0</v>
      </c>
      <c r="AK33" s="1">
        <v>22.67</v>
      </c>
      <c r="AL33" s="1">
        <v>24.77</v>
      </c>
      <c r="AM33" s="1">
        <v>11.53</v>
      </c>
      <c r="AN33" s="1">
        <v>1.1000000000000001</v>
      </c>
      <c r="AO33" s="1">
        <v>3.7</v>
      </c>
      <c r="AP33" s="1">
        <v>6.33</v>
      </c>
      <c r="AQ33" s="1">
        <v>9.33</v>
      </c>
      <c r="AR33" s="1">
        <v>0</v>
      </c>
      <c r="AS33" s="1">
        <v>2.67</v>
      </c>
      <c r="AT33" s="1">
        <v>2.67</v>
      </c>
      <c r="AU33" s="1">
        <v>0.67</v>
      </c>
      <c r="AV33" s="1">
        <v>0.33</v>
      </c>
      <c r="AW33" s="1">
        <v>49</v>
      </c>
      <c r="AX33" s="1">
        <v>4.67</v>
      </c>
      <c r="AY33" s="1">
        <v>0.33</v>
      </c>
      <c r="AZ33" s="1">
        <v>0</v>
      </c>
      <c r="BA33" s="1">
        <v>0.67</v>
      </c>
      <c r="BB33" s="1">
        <v>1</v>
      </c>
      <c r="BC33" s="1">
        <v>15.33</v>
      </c>
      <c r="BD33" s="1">
        <v>10.67</v>
      </c>
      <c r="BE33" s="1">
        <v>4.33</v>
      </c>
      <c r="BF33" s="1">
        <v>0.67</v>
      </c>
      <c r="BG33" s="1">
        <v>3.33</v>
      </c>
      <c r="BH33" s="1">
        <v>3</v>
      </c>
      <c r="BI33" s="1">
        <v>1.84</v>
      </c>
      <c r="BJ33" s="1">
        <v>17.329999999999998</v>
      </c>
      <c r="BK33" s="1">
        <v>12.33</v>
      </c>
      <c r="BL33" s="1">
        <v>71</v>
      </c>
      <c r="BM33" s="1">
        <v>18</v>
      </c>
      <c r="BN33" s="1">
        <v>10.33</v>
      </c>
      <c r="BO33" s="1">
        <v>57</v>
      </c>
      <c r="BP33" s="1">
        <v>8</v>
      </c>
      <c r="BQ33" s="1">
        <v>4.67</v>
      </c>
      <c r="BR33" s="1">
        <v>58</v>
      </c>
      <c r="BS33" s="1">
        <v>0</v>
      </c>
      <c r="BT33" s="1">
        <v>0</v>
      </c>
      <c r="BU33" s="1">
        <v>3</v>
      </c>
      <c r="BV33" s="1">
        <v>0</v>
      </c>
      <c r="BW33" s="1">
        <v>1</v>
      </c>
      <c r="BX33" s="1">
        <v>2</v>
      </c>
      <c r="BY33" s="1">
        <v>35</v>
      </c>
      <c r="BZ33" s="1">
        <v>3</v>
      </c>
      <c r="CA33" s="1">
        <v>1.67</v>
      </c>
      <c r="CB33" s="1">
        <v>4.33</v>
      </c>
      <c r="CC33" s="1">
        <v>0</v>
      </c>
      <c r="CD33" s="1">
        <v>0</v>
      </c>
      <c r="CE33" s="1">
        <v>1.67</v>
      </c>
      <c r="CF33" s="1">
        <v>0</v>
      </c>
      <c r="CG33" s="1">
        <v>0.33</v>
      </c>
      <c r="CH33" s="1">
        <v>0</v>
      </c>
      <c r="CI33" s="1">
        <v>0</v>
      </c>
      <c r="CJ33" s="1">
        <v>0</v>
      </c>
      <c r="CK33" s="1">
        <f t="shared" si="0"/>
        <v>3.3505580000000021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2</v>
      </c>
      <c r="D34" s="1">
        <v>80</v>
      </c>
      <c r="E34" s="1">
        <v>0.39</v>
      </c>
      <c r="F34" s="1">
        <v>0.67</v>
      </c>
      <c r="G34" s="1">
        <v>0.6</v>
      </c>
      <c r="H34" s="1">
        <v>2</v>
      </c>
      <c r="I34" s="1">
        <v>3.5</v>
      </c>
      <c r="J34" s="1">
        <v>2</v>
      </c>
      <c r="K34" s="1">
        <v>3.5</v>
      </c>
      <c r="L34" s="1">
        <v>0</v>
      </c>
      <c r="M34" s="1">
        <v>0.5</v>
      </c>
      <c r="N34" s="1">
        <v>1</v>
      </c>
      <c r="O34" s="1">
        <v>0.5</v>
      </c>
      <c r="P34" s="1">
        <v>0.5</v>
      </c>
      <c r="Q34" s="1">
        <v>1</v>
      </c>
      <c r="R34" s="1">
        <v>1</v>
      </c>
      <c r="S34" s="1">
        <v>0</v>
      </c>
      <c r="T34" s="1">
        <v>0</v>
      </c>
      <c r="U34" s="1">
        <v>9</v>
      </c>
      <c r="V34" s="1">
        <v>4.5</v>
      </c>
      <c r="W34" s="1">
        <v>50</v>
      </c>
      <c r="X34" s="1">
        <v>0.5</v>
      </c>
      <c r="Y34" s="1">
        <v>0</v>
      </c>
      <c r="Z34" s="1">
        <v>0</v>
      </c>
      <c r="AA34" s="1">
        <v>0</v>
      </c>
      <c r="AB34" s="1">
        <v>0</v>
      </c>
      <c r="AC34" s="1">
        <v>0.5</v>
      </c>
      <c r="AD34" s="1">
        <v>0</v>
      </c>
      <c r="AE34" s="1">
        <v>0.14000000000000001</v>
      </c>
      <c r="AF34" s="1">
        <v>0</v>
      </c>
      <c r="AG34" s="1">
        <v>0</v>
      </c>
      <c r="AH34" s="1">
        <v>0</v>
      </c>
      <c r="AI34" s="1">
        <v>0</v>
      </c>
      <c r="AJ34" s="1">
        <v>0.5</v>
      </c>
      <c r="AK34" s="1">
        <v>55.5</v>
      </c>
      <c r="AL34" s="1">
        <v>7.3</v>
      </c>
      <c r="AM34" s="1">
        <v>34.4</v>
      </c>
      <c r="AN34" s="1">
        <v>2.4</v>
      </c>
      <c r="AO34" s="1">
        <v>5.3</v>
      </c>
      <c r="AP34" s="1">
        <v>3.5</v>
      </c>
      <c r="AQ34" s="1">
        <v>27.5</v>
      </c>
      <c r="AR34" s="1">
        <v>2</v>
      </c>
      <c r="AS34" s="1">
        <v>8</v>
      </c>
      <c r="AT34" s="1">
        <v>1</v>
      </c>
      <c r="AU34" s="1">
        <v>0.5</v>
      </c>
      <c r="AV34" s="1">
        <v>0</v>
      </c>
      <c r="AW34" s="1">
        <v>0</v>
      </c>
      <c r="AX34" s="1">
        <v>4</v>
      </c>
      <c r="AY34" s="1">
        <v>0.5</v>
      </c>
      <c r="AZ34" s="1">
        <v>0</v>
      </c>
      <c r="BA34" s="1">
        <v>0.5</v>
      </c>
      <c r="BB34" s="1">
        <v>1</v>
      </c>
      <c r="BC34" s="1">
        <v>6</v>
      </c>
      <c r="BD34" s="1">
        <v>3</v>
      </c>
      <c r="BE34" s="1">
        <v>2.5</v>
      </c>
      <c r="BF34" s="1">
        <v>0.5</v>
      </c>
      <c r="BG34" s="1">
        <v>1</v>
      </c>
      <c r="BH34" s="1">
        <v>1</v>
      </c>
      <c r="BI34" s="1">
        <v>0.74</v>
      </c>
      <c r="BJ34" s="1">
        <v>16.5</v>
      </c>
      <c r="BK34" s="1">
        <v>9.5</v>
      </c>
      <c r="BL34" s="1">
        <v>58</v>
      </c>
      <c r="BM34" s="1">
        <v>15.5</v>
      </c>
      <c r="BN34" s="1">
        <v>8</v>
      </c>
      <c r="BO34" s="1">
        <v>52</v>
      </c>
      <c r="BP34" s="1">
        <v>9</v>
      </c>
      <c r="BQ34" s="1">
        <v>4.5</v>
      </c>
      <c r="BR34" s="1">
        <v>50</v>
      </c>
      <c r="BS34" s="1">
        <v>0</v>
      </c>
      <c r="BT34" s="1">
        <v>0</v>
      </c>
      <c r="BU34" s="1">
        <v>2</v>
      </c>
      <c r="BV34" s="1">
        <v>0</v>
      </c>
      <c r="BW34" s="1">
        <v>2</v>
      </c>
      <c r="BX34" s="1">
        <v>1</v>
      </c>
      <c r="BY34" s="1">
        <v>30.5</v>
      </c>
      <c r="BZ34" s="1">
        <v>7.5</v>
      </c>
      <c r="CA34" s="1">
        <v>1.5</v>
      </c>
      <c r="CB34" s="1">
        <v>0.5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3.5388936000000029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68</v>
      </c>
      <c r="E35" s="1">
        <v>0.16</v>
      </c>
      <c r="F35" s="1">
        <v>0.25</v>
      </c>
      <c r="G35" s="1">
        <v>0.1</v>
      </c>
      <c r="H35" s="1">
        <v>1</v>
      </c>
      <c r="I35" s="1">
        <v>1</v>
      </c>
      <c r="J35" s="1">
        <v>0.5</v>
      </c>
      <c r="K35" s="1">
        <v>0.5</v>
      </c>
      <c r="L35" s="1">
        <v>0.5</v>
      </c>
      <c r="M35" s="1">
        <v>0</v>
      </c>
      <c r="N35" s="1">
        <v>0</v>
      </c>
      <c r="O35" s="1">
        <v>0.08</v>
      </c>
      <c r="P35" s="1">
        <v>0.08</v>
      </c>
      <c r="Q35" s="1">
        <v>0</v>
      </c>
      <c r="R35" s="1">
        <v>0</v>
      </c>
      <c r="S35" s="1">
        <v>0</v>
      </c>
      <c r="T35" s="1">
        <v>0</v>
      </c>
      <c r="U35" s="1">
        <v>5.5</v>
      </c>
      <c r="V35" s="1">
        <v>4</v>
      </c>
      <c r="W35" s="1">
        <v>73</v>
      </c>
      <c r="X35" s="1">
        <v>1.5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0.05</v>
      </c>
      <c r="AF35" s="1">
        <v>0.5</v>
      </c>
      <c r="AG35" s="1">
        <v>0</v>
      </c>
      <c r="AH35" s="1">
        <v>0.5</v>
      </c>
      <c r="AI35" s="1">
        <v>0</v>
      </c>
      <c r="AJ35" s="1">
        <v>0.5</v>
      </c>
      <c r="AK35" s="1">
        <v>6.5</v>
      </c>
      <c r="AL35" s="1">
        <v>11.8</v>
      </c>
      <c r="AM35" s="1">
        <v>12.6</v>
      </c>
      <c r="AN35" s="1">
        <v>0.5</v>
      </c>
      <c r="AO35" s="1">
        <v>2.6</v>
      </c>
      <c r="AP35" s="1">
        <v>7</v>
      </c>
      <c r="AQ35" s="1">
        <v>11.5</v>
      </c>
      <c r="AR35" s="1">
        <v>0</v>
      </c>
      <c r="AS35" s="1">
        <v>3</v>
      </c>
      <c r="AT35" s="1">
        <v>0.5</v>
      </c>
      <c r="AU35" s="1">
        <v>1.5</v>
      </c>
      <c r="AV35" s="1">
        <v>1.5</v>
      </c>
      <c r="AW35" s="1">
        <v>100</v>
      </c>
      <c r="AX35" s="1">
        <v>4.5</v>
      </c>
      <c r="AY35" s="1">
        <v>0</v>
      </c>
      <c r="AZ35" s="1">
        <v>0</v>
      </c>
      <c r="BA35" s="1">
        <v>0.5</v>
      </c>
      <c r="BB35" s="1">
        <v>0.5</v>
      </c>
      <c r="BC35" s="1">
        <v>15.5</v>
      </c>
      <c r="BD35" s="1">
        <v>10.5</v>
      </c>
      <c r="BE35" s="1">
        <v>4.5</v>
      </c>
      <c r="BF35" s="1">
        <v>1</v>
      </c>
      <c r="BG35" s="1">
        <v>1.5</v>
      </c>
      <c r="BH35" s="1">
        <v>1</v>
      </c>
      <c r="BI35" s="1">
        <v>1.1599999999999999</v>
      </c>
      <c r="BJ35" s="1">
        <v>20.5</v>
      </c>
      <c r="BK35" s="1">
        <v>17.5</v>
      </c>
      <c r="BL35" s="1">
        <v>85</v>
      </c>
      <c r="BM35" s="1">
        <v>13</v>
      </c>
      <c r="BN35" s="1">
        <v>9.5</v>
      </c>
      <c r="BO35" s="1">
        <v>73</v>
      </c>
      <c r="BP35" s="1">
        <v>5.5</v>
      </c>
      <c r="BQ35" s="1">
        <v>4</v>
      </c>
      <c r="BR35" s="1">
        <v>73</v>
      </c>
      <c r="BS35" s="1">
        <v>0</v>
      </c>
      <c r="BT35" s="1">
        <v>0</v>
      </c>
      <c r="BU35" s="1">
        <v>2</v>
      </c>
      <c r="BV35" s="1">
        <v>0</v>
      </c>
      <c r="BW35" s="1">
        <v>2</v>
      </c>
      <c r="BX35" s="1">
        <v>0.5</v>
      </c>
      <c r="BY35" s="1">
        <v>36</v>
      </c>
      <c r="BZ35" s="1">
        <v>1</v>
      </c>
      <c r="CA35" s="1">
        <v>2</v>
      </c>
      <c r="CB35" s="1">
        <v>0.5</v>
      </c>
      <c r="CC35" s="1">
        <v>0.5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4.3848777000000005</v>
      </c>
      <c r="CL35" s="1">
        <v>1</v>
      </c>
    </row>
    <row r="36" spans="1:90" x14ac:dyDescent="0.25">
      <c r="A36" s="1" t="s">
        <v>73</v>
      </c>
      <c r="B36" s="1">
        <v>6.5</v>
      </c>
      <c r="C36" s="1">
        <v>2</v>
      </c>
      <c r="D36" s="1">
        <v>74</v>
      </c>
      <c r="E36" s="1">
        <v>0.17</v>
      </c>
      <c r="F36" s="1">
        <v>0</v>
      </c>
      <c r="G36" s="1">
        <v>0.2</v>
      </c>
      <c r="H36" s="1">
        <v>0</v>
      </c>
      <c r="I36" s="1">
        <v>0.5</v>
      </c>
      <c r="J36" s="1">
        <v>0</v>
      </c>
      <c r="K36" s="1">
        <v>0.5</v>
      </c>
      <c r="L36" s="1">
        <v>0</v>
      </c>
      <c r="M36" s="1">
        <v>0.5</v>
      </c>
      <c r="N36" s="1">
        <v>0</v>
      </c>
      <c r="O36" s="1">
        <v>0.16</v>
      </c>
      <c r="P36" s="1">
        <v>0.16</v>
      </c>
      <c r="Q36" s="1">
        <v>0</v>
      </c>
      <c r="R36" s="1">
        <v>0</v>
      </c>
      <c r="S36" s="1">
        <v>0</v>
      </c>
      <c r="T36" s="1">
        <v>0</v>
      </c>
      <c r="U36" s="1">
        <v>8</v>
      </c>
      <c r="V36" s="1">
        <v>5</v>
      </c>
      <c r="W36" s="1">
        <v>63</v>
      </c>
      <c r="X36" s="1">
        <v>0</v>
      </c>
      <c r="Y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0.06</v>
      </c>
      <c r="AF36" s="1">
        <v>0</v>
      </c>
      <c r="AG36" s="1">
        <v>0</v>
      </c>
      <c r="AH36" s="1">
        <v>0</v>
      </c>
      <c r="AI36" s="1">
        <v>0</v>
      </c>
      <c r="AJ36" s="1">
        <v>0.5</v>
      </c>
      <c r="AK36" s="1">
        <v>9.5</v>
      </c>
      <c r="AL36" s="1">
        <v>12.55</v>
      </c>
      <c r="AM36" s="1">
        <v>2.7</v>
      </c>
      <c r="AN36" s="1">
        <v>0.8</v>
      </c>
      <c r="AO36" s="1">
        <v>3.4</v>
      </c>
      <c r="AP36" s="1">
        <v>3</v>
      </c>
      <c r="AQ36" s="1">
        <v>3</v>
      </c>
      <c r="AR36" s="1">
        <v>0</v>
      </c>
      <c r="AS36" s="1">
        <v>1.5</v>
      </c>
      <c r="AT36" s="1">
        <v>1.5</v>
      </c>
      <c r="AU36" s="1">
        <v>1</v>
      </c>
      <c r="AV36" s="1">
        <v>0.5</v>
      </c>
      <c r="AW36" s="1">
        <v>50</v>
      </c>
      <c r="AX36" s="1">
        <v>2</v>
      </c>
      <c r="AY36" s="1">
        <v>0</v>
      </c>
      <c r="AZ36" s="1">
        <v>0</v>
      </c>
      <c r="BA36" s="1">
        <v>0</v>
      </c>
      <c r="BB36" s="1">
        <v>0</v>
      </c>
      <c r="BC36" s="1">
        <v>19</v>
      </c>
      <c r="BD36" s="1">
        <v>11.5</v>
      </c>
      <c r="BE36" s="1">
        <v>8.5</v>
      </c>
      <c r="BF36" s="1">
        <v>1</v>
      </c>
      <c r="BG36" s="1">
        <v>1.5</v>
      </c>
      <c r="BH36" s="1">
        <v>3</v>
      </c>
      <c r="BI36" s="1">
        <v>2.48</v>
      </c>
      <c r="BJ36" s="1">
        <v>15</v>
      </c>
      <c r="BK36" s="1">
        <v>11</v>
      </c>
      <c r="BL36" s="1">
        <v>73</v>
      </c>
      <c r="BM36" s="1">
        <v>11</v>
      </c>
      <c r="BN36" s="1">
        <v>7.5</v>
      </c>
      <c r="BO36" s="1">
        <v>68</v>
      </c>
      <c r="BP36" s="1">
        <v>8</v>
      </c>
      <c r="BQ36" s="1">
        <v>5</v>
      </c>
      <c r="BR36" s="1">
        <v>63</v>
      </c>
      <c r="BS36" s="1">
        <v>0</v>
      </c>
      <c r="BT36" s="1">
        <v>0</v>
      </c>
      <c r="BU36" s="1">
        <v>2</v>
      </c>
      <c r="BV36" s="1">
        <v>0</v>
      </c>
      <c r="BW36" s="1">
        <v>1</v>
      </c>
      <c r="BX36" s="1">
        <v>0</v>
      </c>
      <c r="BY36" s="1">
        <v>23</v>
      </c>
      <c r="BZ36" s="1">
        <v>3.5</v>
      </c>
      <c r="CA36" s="1">
        <v>1.5</v>
      </c>
      <c r="CB36" s="1">
        <v>0</v>
      </c>
      <c r="CC36" s="1">
        <v>0.5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f t="shared" si="0"/>
        <v>3.8415864999999982</v>
      </c>
      <c r="CL36" s="1">
        <v>0</v>
      </c>
    </row>
    <row r="37" spans="1:90" x14ac:dyDescent="0.25">
      <c r="A37" s="1" t="s">
        <v>100</v>
      </c>
      <c r="B37" s="1">
        <v>9.6</v>
      </c>
      <c r="C37" s="1">
        <v>3</v>
      </c>
      <c r="D37" s="1">
        <v>89.67</v>
      </c>
      <c r="E37" s="1">
        <v>0.5</v>
      </c>
      <c r="F37" s="1">
        <v>0.43</v>
      </c>
      <c r="G37" s="1">
        <v>1</v>
      </c>
      <c r="H37" s="1">
        <v>3</v>
      </c>
      <c r="I37" s="1">
        <v>2.67</v>
      </c>
      <c r="J37" s="1">
        <v>2</v>
      </c>
      <c r="K37" s="1">
        <v>2.33</v>
      </c>
      <c r="L37" s="1">
        <v>0.33</v>
      </c>
      <c r="M37" s="1">
        <v>1.33</v>
      </c>
      <c r="N37" s="1">
        <v>0</v>
      </c>
      <c r="O37" s="1">
        <v>0.57999999999999996</v>
      </c>
      <c r="P37" s="1">
        <v>0.83</v>
      </c>
      <c r="Q37" s="1">
        <v>0.67</v>
      </c>
      <c r="R37" s="1">
        <v>0.67</v>
      </c>
      <c r="S37" s="1">
        <v>0</v>
      </c>
      <c r="T37" s="1">
        <v>0</v>
      </c>
      <c r="U37" s="1">
        <v>6.67</v>
      </c>
      <c r="V37" s="1">
        <v>4</v>
      </c>
      <c r="W37" s="1">
        <v>60</v>
      </c>
      <c r="X37" s="1">
        <v>1.33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0.15</v>
      </c>
      <c r="AF37" s="1">
        <v>0.33</v>
      </c>
      <c r="AG37" s="1">
        <v>0</v>
      </c>
      <c r="AH37" s="1">
        <v>0.33</v>
      </c>
      <c r="AI37" s="1">
        <v>0</v>
      </c>
      <c r="AJ37" s="1">
        <v>0.33</v>
      </c>
      <c r="AK37" s="1">
        <v>51.67</v>
      </c>
      <c r="AL37" s="1">
        <v>14.47</v>
      </c>
      <c r="AM37" s="1">
        <v>37.270000000000003</v>
      </c>
      <c r="AN37" s="1">
        <v>3.8</v>
      </c>
      <c r="AO37" s="1">
        <v>6.9</v>
      </c>
      <c r="AP37" s="1">
        <v>2.67</v>
      </c>
      <c r="AQ37" s="1">
        <v>21.67</v>
      </c>
      <c r="AR37" s="1">
        <v>1</v>
      </c>
      <c r="AS37" s="1">
        <v>5.67</v>
      </c>
      <c r="AT37" s="1">
        <v>1</v>
      </c>
      <c r="AU37" s="1">
        <v>1.33</v>
      </c>
      <c r="AV37" s="1">
        <v>1</v>
      </c>
      <c r="AW37" s="1">
        <v>75</v>
      </c>
      <c r="AX37" s="1">
        <v>2.67</v>
      </c>
      <c r="AY37" s="1">
        <v>0.67</v>
      </c>
      <c r="AZ37" s="1">
        <v>0.33</v>
      </c>
      <c r="BA37" s="1">
        <v>0</v>
      </c>
      <c r="BB37" s="1">
        <v>1</v>
      </c>
      <c r="BC37" s="1">
        <v>11.67</v>
      </c>
      <c r="BD37" s="1">
        <v>5.33</v>
      </c>
      <c r="BE37" s="1">
        <v>6</v>
      </c>
      <c r="BF37" s="1">
        <v>0.67</v>
      </c>
      <c r="BG37" s="1">
        <v>0.67</v>
      </c>
      <c r="BH37" s="1">
        <v>2</v>
      </c>
      <c r="BI37" s="1">
        <v>1.55</v>
      </c>
      <c r="BJ37" s="1">
        <v>17</v>
      </c>
      <c r="BK37" s="1">
        <v>12.33</v>
      </c>
      <c r="BL37" s="1">
        <v>73</v>
      </c>
      <c r="BM37" s="1">
        <v>13.67</v>
      </c>
      <c r="BN37" s="1">
        <v>8.67</v>
      </c>
      <c r="BO37" s="1">
        <v>63</v>
      </c>
      <c r="BP37" s="1">
        <v>6.67</v>
      </c>
      <c r="BQ37" s="1">
        <v>4</v>
      </c>
      <c r="BR37" s="1">
        <v>60</v>
      </c>
      <c r="BS37" s="1">
        <v>0.33</v>
      </c>
      <c r="BT37" s="1">
        <v>0.33</v>
      </c>
      <c r="BU37" s="1">
        <v>3</v>
      </c>
      <c r="BV37" s="1">
        <v>0</v>
      </c>
      <c r="BW37" s="1">
        <v>1</v>
      </c>
      <c r="BX37" s="1">
        <v>0.33</v>
      </c>
      <c r="BY37" s="1">
        <v>28.67</v>
      </c>
      <c r="BZ37" s="1">
        <v>3.33</v>
      </c>
      <c r="CA37" s="1">
        <v>1.67</v>
      </c>
      <c r="CB37" s="1">
        <v>3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0.33</v>
      </c>
      <c r="CJ37" s="1">
        <v>0</v>
      </c>
      <c r="CK37" s="1">
        <f t="shared" si="0"/>
        <v>4.5411099000000004</v>
      </c>
      <c r="CL37" s="1">
        <v>-1</v>
      </c>
    </row>
  </sheetData>
  <sortState xmlns:xlrd2="http://schemas.microsoft.com/office/spreadsheetml/2017/richdata2" ref="A2:CL37">
    <sortCondition descending="1" ref="CL2:CL37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FAD9-5D6F-42A7-B2EF-8294476FD4B5}">
  <dimension ref="A1:CL35"/>
  <sheetViews>
    <sheetView zoomScale="70" zoomScaleNormal="70" workbookViewId="0">
      <pane xSplit="1" ySplit="1" topLeftCell="CD2" activePane="bottomRight" state="frozen"/>
      <selection pane="topRight" activeCell="B1" sqref="B1"/>
      <selection pane="bottomLeft" activeCell="A2" sqref="A2"/>
      <selection pane="bottomRight" activeCell="CK1" activeCellId="1" sqref="A1:B1048576 CK1:CL1048576"/>
    </sheetView>
  </sheetViews>
  <sheetFormatPr defaultRowHeight="15.75" x14ac:dyDescent="0.25"/>
  <cols>
    <col min="1" max="16384" width="9.140625" style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</v>
      </c>
      <c r="S1" s="1" t="s">
        <v>11</v>
      </c>
      <c r="T1" s="1" t="s">
        <v>13</v>
      </c>
      <c r="U1" s="1" t="s">
        <v>17</v>
      </c>
      <c r="V1" s="1" t="s">
        <v>18</v>
      </c>
      <c r="W1" s="1" t="s">
        <v>19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17</v>
      </c>
      <c r="AV1" s="1" t="s">
        <v>40</v>
      </c>
      <c r="AW1" s="1" t="s">
        <v>19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8</v>
      </c>
      <c r="BD1" s="1" t="s">
        <v>10</v>
      </c>
      <c r="BE1" s="1" t="s">
        <v>9</v>
      </c>
      <c r="BF1" s="1" t="s">
        <v>46</v>
      </c>
      <c r="BG1" s="1" t="s">
        <v>13</v>
      </c>
      <c r="BH1" s="1" t="s">
        <v>12</v>
      </c>
      <c r="BI1" s="1" t="s">
        <v>47</v>
      </c>
      <c r="BJ1" s="1" t="s">
        <v>17</v>
      </c>
      <c r="BK1" s="1" t="s">
        <v>48</v>
      </c>
      <c r="BL1" s="1" t="s">
        <v>19</v>
      </c>
      <c r="BM1" s="1" t="s">
        <v>17</v>
      </c>
      <c r="BN1" s="1" t="s">
        <v>49</v>
      </c>
      <c r="BO1" s="1" t="s">
        <v>19</v>
      </c>
      <c r="BP1" s="1" t="s">
        <v>17</v>
      </c>
      <c r="BQ1" s="1" t="s">
        <v>18</v>
      </c>
      <c r="BR1" s="1" t="s">
        <v>19</v>
      </c>
      <c r="BS1" s="1" t="s">
        <v>17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55</v>
      </c>
      <c r="CC1" s="1" t="s">
        <v>56</v>
      </c>
      <c r="CD1" s="1" t="s">
        <v>55</v>
      </c>
      <c r="CE1" s="1" t="s">
        <v>57</v>
      </c>
      <c r="CF1" s="1" t="s">
        <v>49</v>
      </c>
      <c r="CG1" s="1" t="s">
        <v>17</v>
      </c>
      <c r="CH1" s="1" t="s">
        <v>58</v>
      </c>
      <c r="CI1" s="1" t="s">
        <v>17</v>
      </c>
      <c r="CJ1" s="1" t="s">
        <v>58</v>
      </c>
      <c r="CK1" s="2" t="s">
        <v>116</v>
      </c>
      <c r="CL1" s="1" t="s">
        <v>117</v>
      </c>
    </row>
    <row r="2" spans="1:90" x14ac:dyDescent="0.25">
      <c r="A2" s="1" t="s">
        <v>89</v>
      </c>
      <c r="B2" s="1">
        <v>6.2</v>
      </c>
      <c r="C2" s="1">
        <v>2</v>
      </c>
      <c r="D2" s="1">
        <v>50</v>
      </c>
      <c r="E2" s="1">
        <v>0.43</v>
      </c>
      <c r="F2" s="1">
        <v>0.6</v>
      </c>
      <c r="G2" s="1">
        <v>0.8</v>
      </c>
      <c r="H2" s="1">
        <v>3</v>
      </c>
      <c r="I2" s="1">
        <v>1.5</v>
      </c>
      <c r="J2" s="1">
        <v>1</v>
      </c>
      <c r="K2" s="1">
        <v>1.5</v>
      </c>
      <c r="L2" s="1">
        <v>0</v>
      </c>
      <c r="M2" s="1">
        <v>0.5</v>
      </c>
      <c r="N2" s="1">
        <v>0</v>
      </c>
      <c r="O2" s="1">
        <v>0.32</v>
      </c>
      <c r="P2" s="1">
        <v>0.32</v>
      </c>
      <c r="Q2" s="1">
        <v>0.5</v>
      </c>
      <c r="R2" s="1">
        <v>0.5</v>
      </c>
      <c r="S2" s="1">
        <v>0</v>
      </c>
      <c r="T2" s="1">
        <v>0</v>
      </c>
      <c r="U2" s="1">
        <v>6</v>
      </c>
      <c r="V2" s="1">
        <v>3.5</v>
      </c>
      <c r="W2" s="1">
        <v>58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2</v>
      </c>
      <c r="AD2" s="1">
        <v>1</v>
      </c>
      <c r="AE2" s="1">
        <v>0.5</v>
      </c>
      <c r="AF2" s="1">
        <v>1</v>
      </c>
      <c r="AG2" s="1">
        <v>0</v>
      </c>
      <c r="AH2" s="1">
        <v>0.5</v>
      </c>
      <c r="AI2" s="1">
        <v>0</v>
      </c>
      <c r="AJ2" s="1">
        <v>0</v>
      </c>
      <c r="AK2" s="1">
        <v>26</v>
      </c>
      <c r="AL2" s="1">
        <v>20.9</v>
      </c>
      <c r="AM2" s="1">
        <v>40.1</v>
      </c>
      <c r="AN2" s="1">
        <v>2.8</v>
      </c>
      <c r="AO2" s="1">
        <v>4.8</v>
      </c>
      <c r="AP2" s="1">
        <v>5.5</v>
      </c>
      <c r="AQ2" s="1">
        <v>26.5</v>
      </c>
      <c r="AR2" s="1">
        <v>1</v>
      </c>
      <c r="AS2" s="1">
        <v>7</v>
      </c>
      <c r="AT2" s="1">
        <v>0.5</v>
      </c>
      <c r="AU2" s="1">
        <v>2</v>
      </c>
      <c r="AV2" s="1">
        <v>1.5</v>
      </c>
      <c r="AW2" s="1">
        <v>75</v>
      </c>
      <c r="AX2" s="1">
        <v>4</v>
      </c>
      <c r="AY2" s="1">
        <v>0</v>
      </c>
      <c r="AZ2" s="1">
        <v>0.5</v>
      </c>
      <c r="BA2" s="1">
        <v>0.5</v>
      </c>
      <c r="BB2" s="1">
        <v>1</v>
      </c>
      <c r="BC2" s="1">
        <v>14.5</v>
      </c>
      <c r="BD2" s="1">
        <v>8.5</v>
      </c>
      <c r="BE2" s="1">
        <v>5</v>
      </c>
      <c r="BF2" s="1">
        <v>2</v>
      </c>
      <c r="BG2" s="1">
        <v>4</v>
      </c>
      <c r="BH2" s="1">
        <v>1.5</v>
      </c>
      <c r="BI2" s="1">
        <v>1.58</v>
      </c>
      <c r="BJ2" s="1">
        <v>11.5</v>
      </c>
      <c r="BK2" s="1">
        <v>6</v>
      </c>
      <c r="BL2" s="1">
        <v>52</v>
      </c>
      <c r="BM2" s="1">
        <v>11</v>
      </c>
      <c r="BN2" s="1">
        <v>5.5</v>
      </c>
      <c r="BO2" s="1">
        <v>50</v>
      </c>
      <c r="BP2" s="1">
        <v>6</v>
      </c>
      <c r="BQ2" s="1">
        <v>3.5</v>
      </c>
      <c r="BR2" s="1">
        <v>58</v>
      </c>
      <c r="BS2" s="1">
        <v>0</v>
      </c>
      <c r="BT2" s="1">
        <v>0</v>
      </c>
      <c r="BU2" s="1">
        <v>1</v>
      </c>
      <c r="BV2" s="1">
        <v>1</v>
      </c>
      <c r="BW2" s="1">
        <v>1</v>
      </c>
      <c r="BX2" s="1">
        <v>2</v>
      </c>
      <c r="BY2" s="1">
        <v>33.5</v>
      </c>
      <c r="BZ2" s="1">
        <v>5</v>
      </c>
      <c r="CA2" s="1">
        <v>1.5</v>
      </c>
      <c r="CB2" s="1">
        <v>1</v>
      </c>
      <c r="CC2" s="1">
        <v>0.5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f t="shared" ref="CK2:CK35" si="0">6.67826+(1.60691*E2)+(-0.68561*F2)+(-3.52283*G2)+(0.62221*H2)+(-0.60176*K2)+(0.3696*L2)+(-0.39556*N2)+(2.78301*R2)+(1.03769*T2)+(-0.81587*Y2)+(-2.62026*AB2)+(-1.60263*AC2)+(1.06785*AD2)+(-0.82644*AJ2)+(0.02085*AK2)+(0.11388*AL2)+(-0.09108*AM2)+(-0.90097*AN2)+(1.57616*AO2)+(-0.76676*AR2)+(-0.80069*AT2)+(-0.64518*BA2)+(-0.26256*BC2)+(0.44894*BD2)+(-0.56155*BE2)+(0.54855*BF2)+(-0.61522*BG2)+(-1.04143*BH2)+(2.56141*BI2)+(-0.25622*BJ2)+(0.22658*BK2)+(-0.04975*BL2)+(0.01598*BR2)+(-1.22722*BT2)+(0.09846*BZ2)+(0.31304*CA2)+(0.35782*CB2)+(0.84258*CE2)</f>
        <v>3.5754201000000014</v>
      </c>
      <c r="CL2" s="1">
        <v>14</v>
      </c>
    </row>
    <row r="3" spans="1:90" x14ac:dyDescent="0.25">
      <c r="A3" s="1" t="s">
        <v>96</v>
      </c>
      <c r="B3" s="1">
        <v>6.1</v>
      </c>
      <c r="C3" s="1">
        <v>3</v>
      </c>
      <c r="D3" s="1">
        <v>68</v>
      </c>
      <c r="E3" s="1">
        <v>0.52</v>
      </c>
      <c r="F3" s="1">
        <v>0.2</v>
      </c>
      <c r="G3" s="1">
        <v>0.9</v>
      </c>
      <c r="H3" s="1">
        <v>1</v>
      </c>
      <c r="I3" s="1">
        <v>3.67</v>
      </c>
      <c r="J3" s="1">
        <v>1.33</v>
      </c>
      <c r="K3" s="1">
        <v>3.33</v>
      </c>
      <c r="L3" s="1">
        <v>0.33</v>
      </c>
      <c r="M3" s="1">
        <v>1.67</v>
      </c>
      <c r="N3" s="1">
        <v>2</v>
      </c>
      <c r="O3" s="1">
        <v>0.73</v>
      </c>
      <c r="P3" s="1">
        <v>0.73</v>
      </c>
      <c r="Q3" s="1">
        <v>0.33</v>
      </c>
      <c r="R3" s="1">
        <v>0.33</v>
      </c>
      <c r="S3" s="1">
        <v>0</v>
      </c>
      <c r="T3" s="1">
        <v>0.33</v>
      </c>
      <c r="U3" s="1">
        <v>8.67</v>
      </c>
      <c r="V3" s="1">
        <v>5.67</v>
      </c>
      <c r="W3" s="1">
        <v>65</v>
      </c>
      <c r="X3" s="1">
        <v>0</v>
      </c>
      <c r="Y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0.14000000000000001</v>
      </c>
      <c r="AF3" s="1">
        <v>0</v>
      </c>
      <c r="AG3" s="1">
        <v>0</v>
      </c>
      <c r="AH3" s="1">
        <v>0.33</v>
      </c>
      <c r="AI3" s="1">
        <v>0</v>
      </c>
      <c r="AJ3" s="1">
        <v>0.33</v>
      </c>
      <c r="AK3" s="1">
        <v>45.33</v>
      </c>
      <c r="AL3" s="1">
        <v>14.93</v>
      </c>
      <c r="AM3" s="1">
        <v>17.47</v>
      </c>
      <c r="AN3" s="1">
        <v>3.3</v>
      </c>
      <c r="AO3" s="1">
        <v>5.6</v>
      </c>
      <c r="AP3" s="1">
        <v>0.67</v>
      </c>
      <c r="AQ3" s="1">
        <v>8.67</v>
      </c>
      <c r="AR3" s="1">
        <v>0</v>
      </c>
      <c r="AS3" s="1">
        <v>2.67</v>
      </c>
      <c r="AT3" s="1">
        <v>0.33</v>
      </c>
      <c r="AU3" s="1">
        <v>0</v>
      </c>
      <c r="AV3" s="1">
        <v>0</v>
      </c>
      <c r="AX3" s="1">
        <v>2.67</v>
      </c>
      <c r="AY3" s="1">
        <v>2.67</v>
      </c>
      <c r="AZ3" s="1">
        <v>0</v>
      </c>
      <c r="BA3" s="1">
        <v>0</v>
      </c>
      <c r="BB3" s="1">
        <v>2.67</v>
      </c>
      <c r="BC3" s="1">
        <v>8</v>
      </c>
      <c r="BD3" s="1">
        <v>5.67</v>
      </c>
      <c r="BE3" s="1">
        <v>2.33</v>
      </c>
      <c r="BF3" s="1">
        <v>1.67</v>
      </c>
      <c r="BG3" s="1">
        <v>1.67</v>
      </c>
      <c r="BH3" s="1">
        <v>0.33</v>
      </c>
      <c r="BI3" s="1">
        <v>0.65</v>
      </c>
      <c r="BJ3" s="1">
        <v>19.670000000000002</v>
      </c>
      <c r="BK3" s="1">
        <v>14</v>
      </c>
      <c r="BL3" s="1">
        <v>71</v>
      </c>
      <c r="BM3" s="1">
        <v>14.33</v>
      </c>
      <c r="BN3" s="1">
        <v>9.67</v>
      </c>
      <c r="BO3" s="1">
        <v>67</v>
      </c>
      <c r="BP3" s="1">
        <v>8.67</v>
      </c>
      <c r="BQ3" s="1">
        <v>5.67</v>
      </c>
      <c r="BR3" s="1">
        <v>65</v>
      </c>
      <c r="BS3" s="1">
        <v>0.67</v>
      </c>
      <c r="BT3" s="1">
        <v>0</v>
      </c>
      <c r="BU3" s="1">
        <v>2</v>
      </c>
      <c r="BV3" s="1">
        <v>1</v>
      </c>
      <c r="BW3" s="1">
        <v>1</v>
      </c>
      <c r="BX3" s="1">
        <v>0.67</v>
      </c>
      <c r="BY3" s="1">
        <v>32.33</v>
      </c>
      <c r="BZ3" s="1">
        <v>5.67</v>
      </c>
      <c r="CA3" s="1">
        <v>0.67</v>
      </c>
      <c r="CB3" s="1">
        <v>1.33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f t="shared" si="0"/>
        <v>5.4132479999999967</v>
      </c>
      <c r="CL3" s="1">
        <v>12</v>
      </c>
    </row>
    <row r="4" spans="1:90" x14ac:dyDescent="0.25">
      <c r="A4" s="1" t="s">
        <v>68</v>
      </c>
      <c r="B4" s="1">
        <v>6.7</v>
      </c>
      <c r="C4" s="1">
        <v>3</v>
      </c>
      <c r="D4" s="1">
        <v>87</v>
      </c>
      <c r="E4" s="1">
        <v>0.08</v>
      </c>
      <c r="F4" s="1">
        <v>0</v>
      </c>
      <c r="G4" s="1">
        <v>0</v>
      </c>
      <c r="H4" s="1">
        <v>0</v>
      </c>
      <c r="I4" s="1">
        <v>0.67</v>
      </c>
      <c r="J4" s="1">
        <v>0</v>
      </c>
      <c r="K4" s="1">
        <v>0.67</v>
      </c>
      <c r="L4" s="1">
        <v>0</v>
      </c>
      <c r="M4" s="1">
        <v>0</v>
      </c>
      <c r="N4" s="1">
        <v>0.33</v>
      </c>
      <c r="O4" s="1">
        <v>0.02</v>
      </c>
      <c r="P4" s="1">
        <v>0.02</v>
      </c>
      <c r="Q4" s="1">
        <v>0</v>
      </c>
      <c r="R4" s="1">
        <v>0</v>
      </c>
      <c r="S4" s="1">
        <v>0</v>
      </c>
      <c r="T4" s="1">
        <v>0</v>
      </c>
      <c r="U4" s="1">
        <v>6.33</v>
      </c>
      <c r="V4" s="1">
        <v>3</v>
      </c>
      <c r="W4" s="1">
        <v>47</v>
      </c>
      <c r="X4" s="1">
        <v>0.67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0.02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7.33</v>
      </c>
      <c r="AL4" s="1">
        <v>2.37</v>
      </c>
      <c r="AM4" s="1">
        <v>3.8</v>
      </c>
      <c r="AN4" s="1">
        <v>0.1</v>
      </c>
      <c r="AO4" s="1">
        <v>3</v>
      </c>
      <c r="AP4" s="1">
        <v>5</v>
      </c>
      <c r="AQ4" s="1">
        <v>5</v>
      </c>
      <c r="AR4" s="1">
        <v>0</v>
      </c>
      <c r="AS4" s="1">
        <v>2</v>
      </c>
      <c r="AT4" s="1">
        <v>1.67</v>
      </c>
      <c r="AU4" s="1">
        <v>0</v>
      </c>
      <c r="AV4" s="1">
        <v>0</v>
      </c>
      <c r="AX4" s="1">
        <v>4.67</v>
      </c>
      <c r="AY4" s="1">
        <v>0.33</v>
      </c>
      <c r="AZ4" s="1">
        <v>0</v>
      </c>
      <c r="BA4" s="1">
        <v>1.33</v>
      </c>
      <c r="BB4" s="1">
        <v>1.67</v>
      </c>
      <c r="BC4" s="1">
        <v>16</v>
      </c>
      <c r="BD4" s="1">
        <v>10</v>
      </c>
      <c r="BE4" s="1">
        <v>4.67</v>
      </c>
      <c r="BF4" s="1">
        <v>0</v>
      </c>
      <c r="BG4" s="1">
        <v>2.67</v>
      </c>
      <c r="BH4" s="1">
        <v>3</v>
      </c>
      <c r="BI4" s="1">
        <v>2.04</v>
      </c>
      <c r="BJ4" s="1">
        <v>14</v>
      </c>
      <c r="BK4" s="1">
        <v>9.33</v>
      </c>
      <c r="BL4" s="1">
        <v>67</v>
      </c>
      <c r="BM4" s="1">
        <v>10.33</v>
      </c>
      <c r="BN4" s="1">
        <v>5.33</v>
      </c>
      <c r="BO4" s="1">
        <v>52</v>
      </c>
      <c r="BP4" s="1">
        <v>6.33</v>
      </c>
      <c r="BQ4" s="1">
        <v>3</v>
      </c>
      <c r="BR4" s="1">
        <v>47</v>
      </c>
      <c r="BS4" s="1">
        <v>0.33</v>
      </c>
      <c r="BT4" s="1">
        <v>0</v>
      </c>
      <c r="BU4" s="1">
        <v>3</v>
      </c>
      <c r="BV4" s="1">
        <v>0</v>
      </c>
      <c r="BW4" s="1">
        <v>1</v>
      </c>
      <c r="BX4" s="1">
        <v>1.67</v>
      </c>
      <c r="BY4" s="1">
        <v>33</v>
      </c>
      <c r="BZ4" s="1">
        <v>0.67</v>
      </c>
      <c r="CA4" s="1">
        <v>2.33</v>
      </c>
      <c r="CB4" s="1">
        <v>1</v>
      </c>
      <c r="CC4" s="1">
        <v>0.33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f t="shared" si="0"/>
        <v>4.015105499999998</v>
      </c>
      <c r="CL4" s="1">
        <v>10</v>
      </c>
    </row>
    <row r="5" spans="1:90" x14ac:dyDescent="0.25">
      <c r="A5" s="1" t="s">
        <v>80</v>
      </c>
      <c r="B5" s="1">
        <v>5.8</v>
      </c>
      <c r="C5" s="1">
        <v>2</v>
      </c>
      <c r="D5" s="1">
        <v>12.5</v>
      </c>
      <c r="E5" s="1">
        <v>0.02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3.5</v>
      </c>
      <c r="V5" s="1">
        <v>3.5</v>
      </c>
      <c r="W5" s="1">
        <v>100</v>
      </c>
      <c r="X5" s="1">
        <v>0.5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0.5</v>
      </c>
      <c r="AI5" s="1">
        <v>0</v>
      </c>
      <c r="AJ5" s="1">
        <v>0</v>
      </c>
      <c r="AK5" s="1">
        <v>3</v>
      </c>
      <c r="AL5" s="1">
        <v>1.5</v>
      </c>
      <c r="AM5" s="1">
        <v>4.0999999999999996</v>
      </c>
      <c r="AN5" s="1">
        <v>0</v>
      </c>
      <c r="AO5" s="1">
        <v>1.4</v>
      </c>
      <c r="AP5" s="1">
        <v>5</v>
      </c>
      <c r="AQ5" s="1">
        <v>5</v>
      </c>
      <c r="AR5" s="1">
        <v>0</v>
      </c>
      <c r="AS5" s="1">
        <v>0.5</v>
      </c>
      <c r="AT5" s="1">
        <v>0</v>
      </c>
      <c r="AU5" s="1">
        <v>1.5</v>
      </c>
      <c r="AV5" s="1">
        <v>1.5</v>
      </c>
      <c r="AW5" s="1">
        <v>100</v>
      </c>
      <c r="AX5" s="1">
        <v>1.5</v>
      </c>
      <c r="AY5" s="1">
        <v>0.5</v>
      </c>
      <c r="AZ5" s="1">
        <v>0</v>
      </c>
      <c r="BA5" s="1">
        <v>0</v>
      </c>
      <c r="BB5" s="1">
        <v>0.5</v>
      </c>
      <c r="BC5" s="1">
        <v>14.5</v>
      </c>
      <c r="BD5" s="1">
        <v>10.5</v>
      </c>
      <c r="BE5" s="1">
        <v>4</v>
      </c>
      <c r="BF5" s="1">
        <v>0</v>
      </c>
      <c r="BG5" s="1">
        <v>3.5</v>
      </c>
      <c r="BH5" s="1">
        <v>3</v>
      </c>
      <c r="BI5" s="1">
        <v>1.88</v>
      </c>
      <c r="BJ5" s="1">
        <v>7.5</v>
      </c>
      <c r="BK5" s="1">
        <v>6.5</v>
      </c>
      <c r="BL5" s="1">
        <v>87</v>
      </c>
      <c r="BM5" s="1">
        <v>6.5</v>
      </c>
      <c r="BN5" s="1">
        <v>5.5</v>
      </c>
      <c r="BO5" s="1">
        <v>85</v>
      </c>
      <c r="BP5" s="1">
        <v>3.5</v>
      </c>
      <c r="BQ5" s="1">
        <v>3.5</v>
      </c>
      <c r="BR5" s="1">
        <v>100</v>
      </c>
      <c r="BS5" s="1">
        <v>0</v>
      </c>
      <c r="BT5" s="1">
        <v>0</v>
      </c>
      <c r="BU5" s="1">
        <v>0</v>
      </c>
      <c r="BV5" s="1">
        <v>2</v>
      </c>
      <c r="BW5" s="1">
        <v>0</v>
      </c>
      <c r="BX5" s="1">
        <v>0.5</v>
      </c>
      <c r="BY5" s="1">
        <v>13</v>
      </c>
      <c r="BZ5" s="1">
        <v>1.5</v>
      </c>
      <c r="CA5" s="1">
        <v>0.5</v>
      </c>
      <c r="CB5" s="1">
        <v>1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f t="shared" si="0"/>
        <v>4.4583050000000011</v>
      </c>
      <c r="CL5" s="1">
        <v>9</v>
      </c>
    </row>
    <row r="6" spans="1:90" x14ac:dyDescent="0.25">
      <c r="A6" s="1" t="s">
        <v>102</v>
      </c>
      <c r="B6" s="1">
        <v>6.8</v>
      </c>
      <c r="C6" s="1">
        <v>3</v>
      </c>
      <c r="D6" s="1">
        <v>63.67</v>
      </c>
      <c r="E6" s="1">
        <v>0.23</v>
      </c>
      <c r="F6" s="1">
        <v>0.25</v>
      </c>
      <c r="G6" s="1">
        <v>0.3</v>
      </c>
      <c r="H6" s="1">
        <v>1</v>
      </c>
      <c r="I6" s="1">
        <v>1.67</v>
      </c>
      <c r="J6" s="1">
        <v>0.67</v>
      </c>
      <c r="K6" s="1">
        <v>1.67</v>
      </c>
      <c r="L6" s="1">
        <v>0</v>
      </c>
      <c r="M6" s="1">
        <v>0.33</v>
      </c>
      <c r="N6" s="1">
        <v>1.33</v>
      </c>
      <c r="O6" s="1">
        <v>0.22</v>
      </c>
      <c r="P6" s="1">
        <v>0.22</v>
      </c>
      <c r="Q6" s="1">
        <v>0.33</v>
      </c>
      <c r="R6" s="1">
        <v>0.33</v>
      </c>
      <c r="S6" s="1">
        <v>0</v>
      </c>
      <c r="T6" s="1">
        <v>0</v>
      </c>
      <c r="U6" s="1">
        <v>6.33</v>
      </c>
      <c r="V6" s="1">
        <v>4.67</v>
      </c>
      <c r="W6" s="1">
        <v>74</v>
      </c>
      <c r="X6" s="1">
        <v>0.33</v>
      </c>
      <c r="Y6" s="1">
        <v>0</v>
      </c>
      <c r="Z6" s="1">
        <v>0</v>
      </c>
      <c r="AA6" s="1">
        <v>0</v>
      </c>
      <c r="AB6" s="1">
        <v>0</v>
      </c>
      <c r="AC6" s="1">
        <v>0.67</v>
      </c>
      <c r="AD6" s="1">
        <v>0</v>
      </c>
      <c r="AE6" s="1">
        <v>7.0000000000000007E-2</v>
      </c>
      <c r="AF6" s="1">
        <v>0</v>
      </c>
      <c r="AG6" s="1">
        <v>0</v>
      </c>
      <c r="AH6" s="1">
        <v>0</v>
      </c>
      <c r="AI6" s="1">
        <v>0</v>
      </c>
      <c r="AJ6" s="1">
        <v>0.67</v>
      </c>
      <c r="AK6" s="1">
        <v>20.329999999999998</v>
      </c>
      <c r="AL6" s="1">
        <v>8.6300000000000008</v>
      </c>
      <c r="AM6" s="1">
        <v>15.67</v>
      </c>
      <c r="AN6" s="1">
        <v>1.1000000000000001</v>
      </c>
      <c r="AO6" s="1">
        <v>3.5</v>
      </c>
      <c r="AP6" s="1">
        <v>6</v>
      </c>
      <c r="AQ6" s="1">
        <v>14</v>
      </c>
      <c r="AR6" s="1">
        <v>0.33</v>
      </c>
      <c r="AS6" s="1">
        <v>3.33</v>
      </c>
      <c r="AT6" s="1">
        <v>0</v>
      </c>
      <c r="AU6" s="1">
        <v>0</v>
      </c>
      <c r="AV6" s="1">
        <v>0</v>
      </c>
      <c r="AX6" s="1">
        <v>3</v>
      </c>
      <c r="AY6" s="1">
        <v>1</v>
      </c>
      <c r="AZ6" s="1">
        <v>0</v>
      </c>
      <c r="BA6" s="1">
        <v>0.33</v>
      </c>
      <c r="BB6" s="1">
        <v>1.33</v>
      </c>
      <c r="BC6" s="1">
        <v>11</v>
      </c>
      <c r="BD6" s="1">
        <v>5.67</v>
      </c>
      <c r="BE6" s="1">
        <v>4</v>
      </c>
      <c r="BF6" s="1">
        <v>1</v>
      </c>
      <c r="BG6" s="1">
        <v>2</v>
      </c>
      <c r="BH6" s="1">
        <v>0.67</v>
      </c>
      <c r="BI6" s="1">
        <v>0.9</v>
      </c>
      <c r="BJ6" s="1">
        <v>14.67</v>
      </c>
      <c r="BK6" s="1">
        <v>11.33</v>
      </c>
      <c r="BL6" s="1">
        <v>77</v>
      </c>
      <c r="BM6" s="1">
        <v>11</v>
      </c>
      <c r="BN6" s="1">
        <v>8.33</v>
      </c>
      <c r="BO6" s="1">
        <v>76</v>
      </c>
      <c r="BP6" s="1">
        <v>6.33</v>
      </c>
      <c r="BQ6" s="1">
        <v>4.67</v>
      </c>
      <c r="BR6" s="1">
        <v>74</v>
      </c>
      <c r="BS6" s="1">
        <v>0</v>
      </c>
      <c r="BT6" s="1">
        <v>0</v>
      </c>
      <c r="BU6" s="1">
        <v>2</v>
      </c>
      <c r="BV6" s="1">
        <v>1</v>
      </c>
      <c r="BW6" s="1">
        <v>0</v>
      </c>
      <c r="BX6" s="1">
        <v>1</v>
      </c>
      <c r="BY6" s="1">
        <v>27.33</v>
      </c>
      <c r="BZ6" s="1">
        <v>3.67</v>
      </c>
      <c r="CA6" s="1">
        <v>0.33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f t="shared" si="0"/>
        <v>3.2022604000000019</v>
      </c>
      <c r="CL6" s="1">
        <v>9</v>
      </c>
    </row>
    <row r="7" spans="1:90" x14ac:dyDescent="0.25">
      <c r="A7" s="1" t="s">
        <v>63</v>
      </c>
      <c r="B7" s="1">
        <v>7.7</v>
      </c>
      <c r="C7" s="1">
        <v>3</v>
      </c>
      <c r="D7" s="1">
        <v>90</v>
      </c>
      <c r="E7" s="1">
        <v>0.48</v>
      </c>
      <c r="F7" s="1">
        <v>0.5</v>
      </c>
      <c r="G7" s="1">
        <v>0.5</v>
      </c>
      <c r="H7" s="1">
        <v>1</v>
      </c>
      <c r="I7" s="1">
        <v>2.33</v>
      </c>
      <c r="J7" s="1">
        <v>1</v>
      </c>
      <c r="K7" s="1">
        <v>2</v>
      </c>
      <c r="L7" s="1">
        <v>0.67</v>
      </c>
      <c r="M7" s="1">
        <v>0.67</v>
      </c>
      <c r="N7" s="1">
        <v>0.33</v>
      </c>
      <c r="O7" s="1">
        <v>0.37</v>
      </c>
      <c r="P7" s="1">
        <v>0.37</v>
      </c>
      <c r="Q7" s="1">
        <v>0.33</v>
      </c>
      <c r="R7" s="1">
        <v>0.33</v>
      </c>
      <c r="S7" s="1">
        <v>0</v>
      </c>
      <c r="T7" s="1">
        <v>0</v>
      </c>
      <c r="U7" s="1">
        <v>11</v>
      </c>
      <c r="V7" s="1">
        <v>8.33</v>
      </c>
      <c r="W7" s="1">
        <v>76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0.67</v>
      </c>
      <c r="AD7" s="1">
        <v>0</v>
      </c>
      <c r="AE7" s="1">
        <v>0.09</v>
      </c>
      <c r="AF7" s="1">
        <v>0</v>
      </c>
      <c r="AG7" s="1">
        <v>0</v>
      </c>
      <c r="AH7" s="1">
        <v>0.33</v>
      </c>
      <c r="AI7" s="1">
        <v>0</v>
      </c>
      <c r="AJ7" s="1">
        <v>0</v>
      </c>
      <c r="AK7" s="1">
        <v>28.67</v>
      </c>
      <c r="AL7" s="1">
        <v>9.73</v>
      </c>
      <c r="AM7" s="1">
        <v>17.27</v>
      </c>
      <c r="AN7" s="1">
        <v>1.8</v>
      </c>
      <c r="AO7" s="1">
        <v>4.5999999999999996</v>
      </c>
      <c r="AP7" s="1">
        <v>2.33</v>
      </c>
      <c r="AQ7" s="1">
        <v>10.33</v>
      </c>
      <c r="AR7" s="1">
        <v>0.33</v>
      </c>
      <c r="AS7" s="1">
        <v>3.33</v>
      </c>
      <c r="AT7" s="1">
        <v>2.67</v>
      </c>
      <c r="AU7" s="1">
        <v>0.33</v>
      </c>
      <c r="AV7" s="1">
        <v>0.33</v>
      </c>
      <c r="AW7" s="1">
        <v>100</v>
      </c>
      <c r="AX7" s="1">
        <v>2.33</v>
      </c>
      <c r="AY7" s="1">
        <v>0.67</v>
      </c>
      <c r="AZ7" s="1">
        <v>0.33</v>
      </c>
      <c r="BA7" s="1">
        <v>0</v>
      </c>
      <c r="BB7" s="1">
        <v>1</v>
      </c>
      <c r="BC7" s="1">
        <v>17.329999999999998</v>
      </c>
      <c r="BD7" s="1">
        <v>10.67</v>
      </c>
      <c r="BE7" s="1">
        <v>6.67</v>
      </c>
      <c r="BF7" s="1">
        <v>1.33</v>
      </c>
      <c r="BG7" s="1">
        <v>2.33</v>
      </c>
      <c r="BH7" s="1">
        <v>2.67</v>
      </c>
      <c r="BI7" s="1">
        <v>2.1800000000000002</v>
      </c>
      <c r="BJ7" s="1">
        <v>19.329999999999998</v>
      </c>
      <c r="BK7" s="1">
        <v>13.67</v>
      </c>
      <c r="BL7" s="1">
        <v>71</v>
      </c>
      <c r="BM7" s="1">
        <v>17</v>
      </c>
      <c r="BN7" s="1">
        <v>11.33</v>
      </c>
      <c r="BO7" s="1">
        <v>67</v>
      </c>
      <c r="BP7" s="1">
        <v>11</v>
      </c>
      <c r="BQ7" s="1">
        <v>8.33</v>
      </c>
      <c r="BR7" s="1">
        <v>76</v>
      </c>
      <c r="BS7" s="1">
        <v>0</v>
      </c>
      <c r="BT7" s="1">
        <v>0</v>
      </c>
      <c r="BU7" s="1">
        <v>3</v>
      </c>
      <c r="BV7" s="1">
        <v>0</v>
      </c>
      <c r="BW7" s="1">
        <v>0</v>
      </c>
      <c r="BX7" s="1">
        <v>1.67</v>
      </c>
      <c r="BY7" s="1">
        <v>34.67</v>
      </c>
      <c r="BZ7" s="1">
        <v>3.67</v>
      </c>
      <c r="CA7" s="1">
        <v>1.67</v>
      </c>
      <c r="CB7" s="1">
        <v>1.33</v>
      </c>
      <c r="CC7" s="1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f t="shared" si="0"/>
        <v>3.8770850999999995</v>
      </c>
      <c r="CL7" s="1">
        <v>8</v>
      </c>
    </row>
    <row r="8" spans="1:90" x14ac:dyDescent="0.25">
      <c r="A8" s="1" t="s">
        <v>72</v>
      </c>
      <c r="B8" s="1">
        <v>5.8</v>
      </c>
      <c r="C8" s="1">
        <v>3</v>
      </c>
      <c r="D8" s="1">
        <v>86</v>
      </c>
      <c r="E8" s="1">
        <v>0.49</v>
      </c>
      <c r="F8" s="1">
        <v>0.33</v>
      </c>
      <c r="G8" s="1">
        <v>0.4</v>
      </c>
      <c r="H8" s="1">
        <v>1</v>
      </c>
      <c r="I8" s="1">
        <v>1</v>
      </c>
      <c r="J8" s="1">
        <v>0.33</v>
      </c>
      <c r="K8" s="1">
        <v>0.67</v>
      </c>
      <c r="L8" s="1">
        <v>0.33</v>
      </c>
      <c r="M8" s="1">
        <v>0.33</v>
      </c>
      <c r="N8" s="1">
        <v>0</v>
      </c>
      <c r="O8" s="1">
        <v>0</v>
      </c>
      <c r="P8" s="1">
        <v>0.26</v>
      </c>
      <c r="Q8" s="1">
        <v>0.33</v>
      </c>
      <c r="R8" s="1">
        <v>0.33</v>
      </c>
      <c r="S8" s="1">
        <v>0</v>
      </c>
      <c r="T8" s="1">
        <v>0</v>
      </c>
      <c r="U8" s="1">
        <v>4.67</v>
      </c>
      <c r="V8" s="1">
        <v>2.33</v>
      </c>
      <c r="W8" s="1">
        <v>50</v>
      </c>
      <c r="X8" s="1">
        <v>0.33</v>
      </c>
      <c r="Y8" s="1">
        <v>0</v>
      </c>
      <c r="Z8" s="1">
        <v>0</v>
      </c>
      <c r="AA8" s="1">
        <v>0</v>
      </c>
      <c r="AB8" s="1">
        <v>0</v>
      </c>
      <c r="AC8" s="1">
        <v>0.33</v>
      </c>
      <c r="AD8" s="1">
        <v>0.33</v>
      </c>
      <c r="AE8" s="1">
        <v>0.16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10.67</v>
      </c>
      <c r="AL8" s="1">
        <v>6.4</v>
      </c>
      <c r="AM8" s="1">
        <v>10.87</v>
      </c>
      <c r="AN8" s="1">
        <v>1.5</v>
      </c>
      <c r="AO8" s="1">
        <v>4.9000000000000004</v>
      </c>
      <c r="AP8" s="1">
        <v>5.33</v>
      </c>
      <c r="AQ8" s="1">
        <v>13.33</v>
      </c>
      <c r="AR8" s="1">
        <v>1</v>
      </c>
      <c r="AS8" s="1">
        <v>4.33</v>
      </c>
      <c r="AT8" s="1">
        <v>3.33</v>
      </c>
      <c r="AU8" s="1">
        <v>0.33</v>
      </c>
      <c r="AV8" s="1">
        <v>0.33</v>
      </c>
      <c r="AW8" s="1">
        <v>100</v>
      </c>
      <c r="AX8" s="1">
        <v>3</v>
      </c>
      <c r="AY8" s="1">
        <v>0</v>
      </c>
      <c r="AZ8" s="1">
        <v>0</v>
      </c>
      <c r="BA8" s="1">
        <v>0</v>
      </c>
      <c r="BB8" s="1">
        <v>0</v>
      </c>
      <c r="BC8" s="1">
        <v>18.329999999999998</v>
      </c>
      <c r="BD8" s="1">
        <v>11.33</v>
      </c>
      <c r="BE8" s="1">
        <v>8.67</v>
      </c>
      <c r="BF8" s="1">
        <v>1.67</v>
      </c>
      <c r="BG8" s="1">
        <v>2.67</v>
      </c>
      <c r="BH8" s="1">
        <v>3</v>
      </c>
      <c r="BI8" s="1">
        <v>2.56</v>
      </c>
      <c r="BJ8" s="1">
        <v>15</v>
      </c>
      <c r="BK8" s="1">
        <v>11.33</v>
      </c>
      <c r="BL8" s="1">
        <v>76</v>
      </c>
      <c r="BM8" s="1">
        <v>8.33</v>
      </c>
      <c r="BN8" s="1">
        <v>5</v>
      </c>
      <c r="BO8" s="1">
        <v>60</v>
      </c>
      <c r="BP8" s="1">
        <v>4.67</v>
      </c>
      <c r="BQ8" s="1">
        <v>2.33</v>
      </c>
      <c r="BR8" s="1">
        <v>50</v>
      </c>
      <c r="BS8" s="1">
        <v>0.33</v>
      </c>
      <c r="BT8" s="1">
        <v>0</v>
      </c>
      <c r="BU8" s="1">
        <v>3</v>
      </c>
      <c r="BV8" s="1">
        <v>0</v>
      </c>
      <c r="BW8" s="1">
        <v>1</v>
      </c>
      <c r="BX8" s="1">
        <v>1</v>
      </c>
      <c r="BY8" s="1">
        <v>25.33</v>
      </c>
      <c r="BZ8" s="1">
        <v>2.33</v>
      </c>
      <c r="CA8" s="1">
        <v>1</v>
      </c>
      <c r="CB8" s="1">
        <v>0</v>
      </c>
      <c r="CC8" s="1">
        <v>1.33</v>
      </c>
      <c r="CD8" s="1">
        <v>0.33</v>
      </c>
      <c r="CE8" s="1">
        <v>0</v>
      </c>
      <c r="CF8" s="1">
        <v>0</v>
      </c>
      <c r="CG8" s="1">
        <v>0</v>
      </c>
      <c r="CH8" s="1">
        <v>0</v>
      </c>
      <c r="CI8" s="1">
        <v>0.33</v>
      </c>
      <c r="CJ8" s="1">
        <v>0.33</v>
      </c>
      <c r="CK8" s="1">
        <f t="shared" si="0"/>
        <v>4.2089013000000008</v>
      </c>
      <c r="CL8" s="1">
        <v>8</v>
      </c>
    </row>
    <row r="9" spans="1:90" x14ac:dyDescent="0.25">
      <c r="A9" s="1" t="s">
        <v>81</v>
      </c>
      <c r="B9" s="1">
        <v>7.4</v>
      </c>
      <c r="C9" s="1">
        <v>3</v>
      </c>
      <c r="D9" s="1">
        <v>89.67</v>
      </c>
      <c r="E9" s="1">
        <v>0.44</v>
      </c>
      <c r="F9" s="1">
        <v>0.67</v>
      </c>
      <c r="G9" s="1">
        <v>0.5</v>
      </c>
      <c r="H9" s="1">
        <v>2</v>
      </c>
      <c r="I9" s="1">
        <v>2</v>
      </c>
      <c r="J9" s="1">
        <v>1</v>
      </c>
      <c r="K9" s="1">
        <v>1.67</v>
      </c>
      <c r="L9" s="1">
        <v>0.33</v>
      </c>
      <c r="M9" s="1">
        <v>0.67</v>
      </c>
      <c r="N9" s="1">
        <v>0.67</v>
      </c>
      <c r="O9" s="1">
        <v>0.39</v>
      </c>
      <c r="P9" s="1">
        <v>0.39</v>
      </c>
      <c r="Q9" s="1">
        <v>0.33</v>
      </c>
      <c r="R9" s="1">
        <v>0.33</v>
      </c>
      <c r="S9" s="1">
        <v>0</v>
      </c>
      <c r="T9" s="1">
        <v>0</v>
      </c>
      <c r="U9" s="1">
        <v>11.67</v>
      </c>
      <c r="V9" s="1">
        <v>6.33</v>
      </c>
      <c r="W9" s="1">
        <v>54</v>
      </c>
      <c r="X9" s="1">
        <v>0</v>
      </c>
      <c r="Y9" s="1">
        <v>0</v>
      </c>
      <c r="AA9" s="1">
        <v>0</v>
      </c>
      <c r="AB9" s="1">
        <v>0</v>
      </c>
      <c r="AC9" s="1">
        <v>0.33</v>
      </c>
      <c r="AD9" s="1">
        <v>0</v>
      </c>
      <c r="AE9" s="1">
        <v>0.09</v>
      </c>
      <c r="AF9" s="1">
        <v>0.33</v>
      </c>
      <c r="AG9" s="1">
        <v>0</v>
      </c>
      <c r="AH9" s="1">
        <v>0</v>
      </c>
      <c r="AI9" s="1">
        <v>0</v>
      </c>
      <c r="AJ9" s="1">
        <v>0</v>
      </c>
      <c r="AK9" s="1">
        <v>36.33</v>
      </c>
      <c r="AL9" s="1">
        <v>6.9</v>
      </c>
      <c r="AM9" s="1">
        <v>19.27</v>
      </c>
      <c r="AN9" s="1">
        <v>1.8</v>
      </c>
      <c r="AO9" s="1">
        <v>4.9000000000000004</v>
      </c>
      <c r="AP9" s="1">
        <v>4</v>
      </c>
      <c r="AQ9" s="1">
        <v>15</v>
      </c>
      <c r="AR9" s="1">
        <v>1</v>
      </c>
      <c r="AS9" s="1">
        <v>5.33</v>
      </c>
      <c r="AT9" s="1">
        <v>1.33</v>
      </c>
      <c r="AU9" s="1">
        <v>1.33</v>
      </c>
      <c r="AV9" s="1">
        <v>0.67</v>
      </c>
      <c r="AW9" s="1">
        <v>50</v>
      </c>
      <c r="AX9" s="1">
        <v>3.33</v>
      </c>
      <c r="AY9" s="1">
        <v>0.67</v>
      </c>
      <c r="AZ9" s="1">
        <v>0</v>
      </c>
      <c r="BA9" s="1">
        <v>1.33</v>
      </c>
      <c r="BB9" s="1">
        <v>2</v>
      </c>
      <c r="BC9" s="1">
        <v>15</v>
      </c>
      <c r="BD9" s="1">
        <v>11.67</v>
      </c>
      <c r="BE9" s="1">
        <v>5</v>
      </c>
      <c r="BF9" s="1">
        <v>1.67</v>
      </c>
      <c r="BG9" s="1">
        <v>3.67</v>
      </c>
      <c r="BH9" s="1">
        <v>2.33</v>
      </c>
      <c r="BI9" s="1">
        <v>1.8</v>
      </c>
      <c r="BJ9" s="1">
        <v>30.67</v>
      </c>
      <c r="BK9" s="1">
        <v>20</v>
      </c>
      <c r="BL9" s="1">
        <v>65</v>
      </c>
      <c r="BM9" s="1">
        <v>19.670000000000002</v>
      </c>
      <c r="BN9" s="1">
        <v>11.67</v>
      </c>
      <c r="BO9" s="1">
        <v>59</v>
      </c>
      <c r="BP9" s="1">
        <v>11.67</v>
      </c>
      <c r="BQ9" s="1">
        <v>6.33</v>
      </c>
      <c r="BR9" s="1">
        <v>54</v>
      </c>
      <c r="BS9" s="1">
        <v>0</v>
      </c>
      <c r="BT9" s="1">
        <v>0</v>
      </c>
      <c r="BU9" s="1">
        <v>3</v>
      </c>
      <c r="BV9" s="1">
        <v>0</v>
      </c>
      <c r="BW9" s="1">
        <v>1</v>
      </c>
      <c r="BX9" s="1">
        <v>2.67</v>
      </c>
      <c r="BY9" s="1">
        <v>55</v>
      </c>
      <c r="BZ9" s="1">
        <v>6.33</v>
      </c>
      <c r="CA9" s="1">
        <v>4.33</v>
      </c>
      <c r="CB9" s="1">
        <v>1.33</v>
      </c>
      <c r="CC9" s="1">
        <v>0.33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f t="shared" si="0"/>
        <v>4.942612699999998</v>
      </c>
      <c r="CL9" s="1">
        <v>8</v>
      </c>
    </row>
    <row r="10" spans="1:90" x14ac:dyDescent="0.25">
      <c r="A10" s="1" t="s">
        <v>109</v>
      </c>
      <c r="B10" s="1">
        <v>5.4</v>
      </c>
      <c r="C10" s="1">
        <v>3</v>
      </c>
      <c r="D10" s="1">
        <v>33</v>
      </c>
      <c r="E10" s="1">
        <v>0.11</v>
      </c>
      <c r="F10" s="1">
        <v>0.2</v>
      </c>
      <c r="G10" s="1">
        <v>0.2</v>
      </c>
      <c r="H10" s="1">
        <v>1</v>
      </c>
      <c r="I10" s="1">
        <v>0.33</v>
      </c>
      <c r="J10" s="1">
        <v>0</v>
      </c>
      <c r="K10" s="1">
        <v>0</v>
      </c>
      <c r="L10" s="1">
        <v>0.33</v>
      </c>
      <c r="M10" s="1">
        <v>0</v>
      </c>
      <c r="N10" s="1">
        <v>0</v>
      </c>
      <c r="O10" s="1">
        <v>0.01</v>
      </c>
      <c r="P10" s="1">
        <v>0.01</v>
      </c>
      <c r="Q10" s="1">
        <v>0</v>
      </c>
      <c r="R10" s="1">
        <v>0</v>
      </c>
      <c r="S10" s="1">
        <v>0</v>
      </c>
      <c r="T10" s="1">
        <v>0</v>
      </c>
      <c r="U10" s="1">
        <v>7.67</v>
      </c>
      <c r="V10" s="1">
        <v>6.33</v>
      </c>
      <c r="W10" s="1">
        <v>83</v>
      </c>
      <c r="X10" s="1">
        <v>0.67</v>
      </c>
      <c r="Y10" s="1">
        <v>0.33</v>
      </c>
      <c r="Z10" s="1">
        <v>49</v>
      </c>
      <c r="AA10" s="1">
        <v>0</v>
      </c>
      <c r="AB10" s="1">
        <v>0</v>
      </c>
      <c r="AC10" s="1">
        <v>1</v>
      </c>
      <c r="AD10" s="1">
        <v>0.33</v>
      </c>
      <c r="AE10" s="1">
        <v>0.16</v>
      </c>
      <c r="AF10" s="1">
        <v>0.33</v>
      </c>
      <c r="AG10" s="1">
        <v>0</v>
      </c>
      <c r="AH10" s="1">
        <v>0.33</v>
      </c>
      <c r="AI10" s="1">
        <v>0</v>
      </c>
      <c r="AJ10" s="1">
        <v>0</v>
      </c>
      <c r="AK10" s="1">
        <v>3.33</v>
      </c>
      <c r="AL10" s="1">
        <v>12.53</v>
      </c>
      <c r="AM10" s="1">
        <v>8.5299999999999994</v>
      </c>
      <c r="AN10" s="1">
        <v>0.5</v>
      </c>
      <c r="AO10" s="1">
        <v>1.8</v>
      </c>
      <c r="AP10" s="1">
        <v>2.67</v>
      </c>
      <c r="AQ10" s="1">
        <v>5.67</v>
      </c>
      <c r="AR10" s="1">
        <v>0</v>
      </c>
      <c r="AS10" s="1">
        <v>1.67</v>
      </c>
      <c r="AT10" s="1">
        <v>0.33</v>
      </c>
      <c r="AU10" s="1">
        <v>0</v>
      </c>
      <c r="AV10" s="1">
        <v>0</v>
      </c>
      <c r="AX10" s="1">
        <v>2.33</v>
      </c>
      <c r="AY10" s="1">
        <v>0.67</v>
      </c>
      <c r="AZ10" s="1">
        <v>0</v>
      </c>
      <c r="BA10" s="1">
        <v>0.33</v>
      </c>
      <c r="BB10" s="1">
        <v>1</v>
      </c>
      <c r="BC10" s="1">
        <v>13.67</v>
      </c>
      <c r="BD10" s="1">
        <v>8.67</v>
      </c>
      <c r="BE10" s="1">
        <v>3.67</v>
      </c>
      <c r="BF10" s="1">
        <v>1.33</v>
      </c>
      <c r="BG10" s="1">
        <v>3.67</v>
      </c>
      <c r="BH10" s="1">
        <v>1.67</v>
      </c>
      <c r="BI10" s="1">
        <v>1.4</v>
      </c>
      <c r="BJ10" s="1">
        <v>12.33</v>
      </c>
      <c r="BK10" s="1">
        <v>9.33</v>
      </c>
      <c r="BL10" s="1">
        <v>76</v>
      </c>
      <c r="BM10" s="1">
        <v>10</v>
      </c>
      <c r="BN10" s="1">
        <v>8</v>
      </c>
      <c r="BO10" s="1">
        <v>80</v>
      </c>
      <c r="BP10" s="1">
        <v>7.67</v>
      </c>
      <c r="BQ10" s="1">
        <v>6.33</v>
      </c>
      <c r="BR10" s="1">
        <v>83</v>
      </c>
      <c r="BS10" s="1">
        <v>0</v>
      </c>
      <c r="BT10" s="1">
        <v>0</v>
      </c>
      <c r="BU10" s="1">
        <v>1</v>
      </c>
      <c r="BV10" s="1">
        <v>2</v>
      </c>
      <c r="BW10" s="1">
        <v>1</v>
      </c>
      <c r="BX10" s="1">
        <v>0</v>
      </c>
      <c r="BY10" s="1">
        <v>19</v>
      </c>
      <c r="BZ10" s="1">
        <v>0.33</v>
      </c>
      <c r="CA10" s="1">
        <v>3.67</v>
      </c>
      <c r="CB10" s="1">
        <v>2</v>
      </c>
      <c r="CC10" s="1">
        <v>0.33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f t="shared" si="0"/>
        <v>4.8247873999999999</v>
      </c>
      <c r="CL10" s="1">
        <v>7</v>
      </c>
    </row>
    <row r="11" spans="1:90" x14ac:dyDescent="0.25">
      <c r="A11" s="1" t="s">
        <v>59</v>
      </c>
      <c r="B11" s="1">
        <v>6.7</v>
      </c>
      <c r="C11" s="1">
        <v>3</v>
      </c>
      <c r="D11" s="1">
        <v>80</v>
      </c>
      <c r="E11" s="1">
        <v>0.28000000000000003</v>
      </c>
      <c r="F11" s="1">
        <v>0.17</v>
      </c>
      <c r="G11" s="1">
        <v>0.4</v>
      </c>
      <c r="H11" s="1">
        <v>1</v>
      </c>
      <c r="I11" s="1">
        <v>2</v>
      </c>
      <c r="J11" s="1">
        <v>1.33</v>
      </c>
      <c r="K11" s="1">
        <v>1.67</v>
      </c>
      <c r="L11" s="1">
        <v>0.33</v>
      </c>
      <c r="M11" s="1">
        <v>0.33</v>
      </c>
      <c r="N11" s="1">
        <v>0.67</v>
      </c>
      <c r="O11" s="1">
        <v>0.33</v>
      </c>
      <c r="P11" s="1">
        <v>0.33</v>
      </c>
      <c r="Q11" s="1">
        <v>0.33</v>
      </c>
      <c r="R11" s="1">
        <v>0.33</v>
      </c>
      <c r="S11" s="1">
        <v>0</v>
      </c>
      <c r="T11" s="1">
        <v>0</v>
      </c>
      <c r="U11" s="1">
        <v>9.67</v>
      </c>
      <c r="V11" s="1">
        <v>4</v>
      </c>
      <c r="W11" s="1">
        <v>41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7.0000000000000007E-2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33.67</v>
      </c>
      <c r="AL11" s="1">
        <v>2.13</v>
      </c>
      <c r="AM11" s="1">
        <v>12.33</v>
      </c>
      <c r="AN11" s="1">
        <v>1.6</v>
      </c>
      <c r="AO11" s="1">
        <v>4.5999999999999996</v>
      </c>
      <c r="AP11" s="1">
        <v>2.67</v>
      </c>
      <c r="AQ11" s="1">
        <v>10.67</v>
      </c>
      <c r="AR11" s="1">
        <v>0</v>
      </c>
      <c r="AS11" s="1">
        <v>3.33</v>
      </c>
      <c r="AT11" s="1">
        <v>1.33</v>
      </c>
      <c r="AU11" s="1">
        <v>0.67</v>
      </c>
      <c r="AV11" s="1">
        <v>0.33</v>
      </c>
      <c r="AW11" s="1">
        <v>49</v>
      </c>
      <c r="AX11" s="1">
        <v>0.67</v>
      </c>
      <c r="AY11" s="1">
        <v>0.33</v>
      </c>
      <c r="AZ11" s="1">
        <v>0</v>
      </c>
      <c r="BA11" s="1">
        <v>0</v>
      </c>
      <c r="BB11" s="1">
        <v>0.33</v>
      </c>
      <c r="BC11" s="1">
        <v>17.670000000000002</v>
      </c>
      <c r="BD11" s="1">
        <v>12.67</v>
      </c>
      <c r="BE11" s="1">
        <v>4.33</v>
      </c>
      <c r="BF11" s="1">
        <v>0.33</v>
      </c>
      <c r="BG11" s="1">
        <v>3</v>
      </c>
      <c r="BH11" s="1">
        <v>3</v>
      </c>
      <c r="BI11" s="1">
        <v>1.87</v>
      </c>
      <c r="BJ11" s="1">
        <v>16.670000000000002</v>
      </c>
      <c r="BK11" s="1">
        <v>8.67</v>
      </c>
      <c r="BL11" s="1">
        <v>52</v>
      </c>
      <c r="BM11" s="1">
        <v>14</v>
      </c>
      <c r="BN11" s="1">
        <v>6.33</v>
      </c>
      <c r="BO11" s="1">
        <v>45</v>
      </c>
      <c r="BP11" s="1">
        <v>9.67</v>
      </c>
      <c r="BQ11" s="1">
        <v>4</v>
      </c>
      <c r="BR11" s="1">
        <v>41</v>
      </c>
      <c r="BS11" s="1">
        <v>0</v>
      </c>
      <c r="BT11" s="1">
        <v>0</v>
      </c>
      <c r="BU11" s="1">
        <v>3</v>
      </c>
      <c r="BV11" s="1">
        <v>0</v>
      </c>
      <c r="BW11" s="1">
        <v>2</v>
      </c>
      <c r="BX11" s="1">
        <v>0</v>
      </c>
      <c r="BY11" s="1">
        <v>26.67</v>
      </c>
      <c r="BZ11" s="1">
        <v>3</v>
      </c>
      <c r="CA11" s="1">
        <v>3.33</v>
      </c>
      <c r="CB11" s="1">
        <v>0.67</v>
      </c>
      <c r="CC11" s="1">
        <v>0.33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f t="shared" si="0"/>
        <v>6.5175648999999956</v>
      </c>
      <c r="CL11" s="1">
        <v>6</v>
      </c>
    </row>
    <row r="12" spans="1:90" x14ac:dyDescent="0.25">
      <c r="A12" s="1" t="s">
        <v>66</v>
      </c>
      <c r="B12" s="1">
        <v>6.6</v>
      </c>
      <c r="C12" s="1">
        <v>3</v>
      </c>
      <c r="D12" s="1">
        <v>90</v>
      </c>
      <c r="E12" s="1">
        <v>0.25</v>
      </c>
      <c r="F12" s="1">
        <v>0</v>
      </c>
      <c r="G12" s="1">
        <v>0.4</v>
      </c>
      <c r="H12" s="1">
        <v>0</v>
      </c>
      <c r="I12" s="1">
        <v>3</v>
      </c>
      <c r="J12" s="1">
        <v>1</v>
      </c>
      <c r="K12" s="1">
        <v>2.33</v>
      </c>
      <c r="L12" s="1">
        <v>0.67</v>
      </c>
      <c r="M12" s="1">
        <v>0.33</v>
      </c>
      <c r="N12" s="1">
        <v>1</v>
      </c>
      <c r="O12" s="1">
        <v>0.3</v>
      </c>
      <c r="P12" s="1">
        <v>0.3</v>
      </c>
      <c r="Q12" s="1">
        <v>0</v>
      </c>
      <c r="R12" s="1">
        <v>0</v>
      </c>
      <c r="S12" s="1">
        <v>0</v>
      </c>
      <c r="T12" s="1">
        <v>0</v>
      </c>
      <c r="U12" s="1">
        <v>9.67</v>
      </c>
      <c r="V12" s="1">
        <v>3.67</v>
      </c>
      <c r="W12" s="1">
        <v>38</v>
      </c>
      <c r="X12" s="1">
        <v>0.33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0.12</v>
      </c>
      <c r="AF12" s="1">
        <v>0</v>
      </c>
      <c r="AG12" s="1">
        <v>0</v>
      </c>
      <c r="AH12" s="1">
        <v>0.33</v>
      </c>
      <c r="AI12" s="1">
        <v>0</v>
      </c>
      <c r="AJ12" s="1">
        <v>0</v>
      </c>
      <c r="AK12" s="1">
        <v>38</v>
      </c>
      <c r="AL12" s="1">
        <v>12.2</v>
      </c>
      <c r="AM12" s="1">
        <v>6.47</v>
      </c>
      <c r="AN12" s="1">
        <v>1.6</v>
      </c>
      <c r="AO12" s="1">
        <v>4.2</v>
      </c>
      <c r="AP12" s="1">
        <v>1.67</v>
      </c>
      <c r="AQ12" s="1">
        <v>1.67</v>
      </c>
      <c r="AR12" s="1">
        <v>0</v>
      </c>
      <c r="AS12" s="1">
        <v>1.67</v>
      </c>
      <c r="AT12" s="1">
        <v>2.33</v>
      </c>
      <c r="AU12" s="1">
        <v>2</v>
      </c>
      <c r="AV12" s="1">
        <v>1.33</v>
      </c>
      <c r="AW12" s="1">
        <v>67</v>
      </c>
      <c r="AX12" s="1">
        <v>2.33</v>
      </c>
      <c r="AY12" s="1">
        <v>0</v>
      </c>
      <c r="AZ12" s="1">
        <v>0</v>
      </c>
      <c r="BA12" s="1">
        <v>0.67</v>
      </c>
      <c r="BB12" s="1">
        <v>0.67</v>
      </c>
      <c r="BC12" s="1">
        <v>11.33</v>
      </c>
      <c r="BD12" s="1">
        <v>5.67</v>
      </c>
      <c r="BE12" s="1">
        <v>5.67</v>
      </c>
      <c r="BF12" s="1">
        <v>0.67</v>
      </c>
      <c r="BG12" s="1">
        <v>2</v>
      </c>
      <c r="BH12" s="1">
        <v>2.33</v>
      </c>
      <c r="BI12" s="1">
        <v>1.72</v>
      </c>
      <c r="BJ12" s="1">
        <v>21</v>
      </c>
      <c r="BK12" s="1">
        <v>11.67</v>
      </c>
      <c r="BL12" s="1">
        <v>56</v>
      </c>
      <c r="BM12" s="1">
        <v>17</v>
      </c>
      <c r="BN12" s="1">
        <v>8.33</v>
      </c>
      <c r="BO12" s="1">
        <v>49</v>
      </c>
      <c r="BP12" s="1">
        <v>9.67</v>
      </c>
      <c r="BQ12" s="1">
        <v>3.67</v>
      </c>
      <c r="BR12" s="1">
        <v>38</v>
      </c>
      <c r="BS12" s="1">
        <v>0</v>
      </c>
      <c r="BT12" s="1">
        <v>0</v>
      </c>
      <c r="BU12" s="1">
        <v>3</v>
      </c>
      <c r="BV12" s="1">
        <v>0</v>
      </c>
      <c r="BW12" s="1">
        <v>0</v>
      </c>
      <c r="BX12" s="1">
        <v>0</v>
      </c>
      <c r="BY12" s="1">
        <v>37.33</v>
      </c>
      <c r="BZ12" s="1">
        <v>4.67</v>
      </c>
      <c r="CA12" s="1">
        <v>2.33</v>
      </c>
      <c r="CB12" s="1">
        <v>1.67</v>
      </c>
      <c r="CC12" s="1">
        <v>0.33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f t="shared" si="0"/>
        <v>1.3654245000000005</v>
      </c>
      <c r="CL12" s="1">
        <v>6</v>
      </c>
    </row>
    <row r="13" spans="1:90" x14ac:dyDescent="0.25">
      <c r="A13" s="1" t="s">
        <v>78</v>
      </c>
      <c r="B13" s="1">
        <v>5.9</v>
      </c>
      <c r="C13" s="1">
        <v>3</v>
      </c>
      <c r="D13" s="1">
        <v>90</v>
      </c>
      <c r="E13" s="1">
        <v>0.68</v>
      </c>
      <c r="F13" s="1">
        <v>0.6</v>
      </c>
      <c r="G13" s="1">
        <v>1.1000000000000001</v>
      </c>
      <c r="H13" s="1">
        <v>3</v>
      </c>
      <c r="I13" s="1">
        <v>3.67</v>
      </c>
      <c r="J13" s="1">
        <v>1.33</v>
      </c>
      <c r="K13" s="1">
        <v>3</v>
      </c>
      <c r="L13" s="1">
        <v>0.67</v>
      </c>
      <c r="M13" s="1">
        <v>1.67</v>
      </c>
      <c r="N13" s="1">
        <v>0.33</v>
      </c>
      <c r="O13" s="1">
        <v>0.76</v>
      </c>
      <c r="P13" s="1">
        <v>0.76</v>
      </c>
      <c r="Q13" s="1">
        <v>1</v>
      </c>
      <c r="R13" s="1">
        <v>1</v>
      </c>
      <c r="S13" s="1">
        <v>0</v>
      </c>
      <c r="T13" s="1">
        <v>0</v>
      </c>
      <c r="U13" s="1">
        <v>11</v>
      </c>
      <c r="V13" s="1">
        <v>7.67</v>
      </c>
      <c r="W13" s="1">
        <v>70</v>
      </c>
      <c r="X13" s="1">
        <v>0.67</v>
      </c>
      <c r="Y13" s="1">
        <v>0</v>
      </c>
      <c r="Z13" s="1">
        <v>0</v>
      </c>
      <c r="AA13" s="1">
        <v>0</v>
      </c>
      <c r="AB13" s="1">
        <v>0</v>
      </c>
      <c r="AC13" s="1">
        <v>2</v>
      </c>
      <c r="AD13" s="1">
        <v>0.33</v>
      </c>
      <c r="AE13" s="1">
        <v>0.32</v>
      </c>
      <c r="AF13" s="1">
        <v>0</v>
      </c>
      <c r="AG13" s="1">
        <v>0</v>
      </c>
      <c r="AH13" s="1">
        <v>0.67</v>
      </c>
      <c r="AI13" s="1">
        <v>0</v>
      </c>
      <c r="AJ13" s="1">
        <v>0</v>
      </c>
      <c r="AK13" s="1">
        <v>59</v>
      </c>
      <c r="AL13" s="1">
        <v>22</v>
      </c>
      <c r="AM13" s="1">
        <v>39.130000000000003</v>
      </c>
      <c r="AN13" s="1">
        <v>4</v>
      </c>
      <c r="AO13" s="1">
        <v>6.6</v>
      </c>
      <c r="AP13" s="1">
        <v>2.67</v>
      </c>
      <c r="AQ13" s="1">
        <v>26.67</v>
      </c>
      <c r="AR13" s="1">
        <v>1</v>
      </c>
      <c r="AS13" s="1">
        <v>6.33</v>
      </c>
      <c r="AT13" s="1">
        <v>1.33</v>
      </c>
      <c r="AU13" s="1">
        <v>1.33</v>
      </c>
      <c r="AV13" s="1">
        <v>1.33</v>
      </c>
      <c r="AW13" s="1">
        <v>100</v>
      </c>
      <c r="AX13" s="1">
        <v>2.67</v>
      </c>
      <c r="AY13" s="1">
        <v>0.33</v>
      </c>
      <c r="AZ13" s="1">
        <v>0</v>
      </c>
      <c r="BA13" s="1">
        <v>0</v>
      </c>
      <c r="BB13" s="1">
        <v>0.33</v>
      </c>
      <c r="BC13" s="1">
        <v>13.67</v>
      </c>
      <c r="BD13" s="1">
        <v>8.67</v>
      </c>
      <c r="BE13" s="1">
        <v>3.67</v>
      </c>
      <c r="BF13" s="1">
        <v>1.33</v>
      </c>
      <c r="BG13" s="1">
        <v>3.67</v>
      </c>
      <c r="BH13" s="1">
        <v>1.67</v>
      </c>
      <c r="BI13" s="1">
        <v>1.4</v>
      </c>
      <c r="BJ13" s="1">
        <v>18.329999999999998</v>
      </c>
      <c r="BK13" s="1">
        <v>13</v>
      </c>
      <c r="BL13" s="1">
        <v>71</v>
      </c>
      <c r="BM13" s="1">
        <v>15</v>
      </c>
      <c r="BN13" s="1">
        <v>10</v>
      </c>
      <c r="BO13" s="1">
        <v>67</v>
      </c>
      <c r="BP13" s="1">
        <v>11</v>
      </c>
      <c r="BQ13" s="1">
        <v>7.67</v>
      </c>
      <c r="BR13" s="1">
        <v>70</v>
      </c>
      <c r="BS13" s="1">
        <v>0</v>
      </c>
      <c r="BT13" s="1">
        <v>0</v>
      </c>
      <c r="BU13" s="1">
        <v>3</v>
      </c>
      <c r="BV13" s="1">
        <v>0</v>
      </c>
      <c r="BW13" s="1">
        <v>0</v>
      </c>
      <c r="BX13" s="1">
        <v>1.33</v>
      </c>
      <c r="BY13" s="1">
        <v>37</v>
      </c>
      <c r="BZ13" s="1">
        <v>6.67</v>
      </c>
      <c r="CA13" s="1">
        <v>3</v>
      </c>
      <c r="CB13" s="1">
        <v>1.67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f t="shared" si="0"/>
        <v>5.3212264999999972</v>
      </c>
      <c r="CL13" s="1">
        <v>6</v>
      </c>
    </row>
    <row r="14" spans="1:90" x14ac:dyDescent="0.25">
      <c r="A14" s="1" t="s">
        <v>105</v>
      </c>
      <c r="B14" s="1">
        <v>12.5</v>
      </c>
      <c r="C14" s="1">
        <v>3</v>
      </c>
      <c r="D14" s="1">
        <v>83.67</v>
      </c>
      <c r="E14" s="1">
        <v>0.46</v>
      </c>
      <c r="F14" s="1">
        <v>0.67</v>
      </c>
      <c r="G14" s="1">
        <v>0.5</v>
      </c>
      <c r="H14" s="1">
        <v>2</v>
      </c>
      <c r="I14" s="1">
        <v>2.33</v>
      </c>
      <c r="J14" s="1">
        <v>1</v>
      </c>
      <c r="K14" s="1">
        <v>2.33</v>
      </c>
      <c r="L14" s="1">
        <v>0</v>
      </c>
      <c r="M14" s="1">
        <v>0.33</v>
      </c>
      <c r="N14" s="1">
        <v>0</v>
      </c>
      <c r="O14" s="1">
        <v>0.28999999999999998</v>
      </c>
      <c r="P14" s="1">
        <v>0.28999999999999998</v>
      </c>
      <c r="Q14" s="1">
        <v>0.33</v>
      </c>
      <c r="R14" s="1">
        <v>0.33</v>
      </c>
      <c r="S14" s="1">
        <v>0</v>
      </c>
      <c r="T14" s="1">
        <v>0</v>
      </c>
      <c r="U14" s="1">
        <v>8.67</v>
      </c>
      <c r="V14" s="1">
        <v>7.33</v>
      </c>
      <c r="W14" s="1">
        <v>85</v>
      </c>
      <c r="X14" s="1">
        <v>1</v>
      </c>
      <c r="Y14" s="1">
        <v>0.33</v>
      </c>
      <c r="Z14" s="1">
        <v>33</v>
      </c>
      <c r="AA14" s="1">
        <v>0</v>
      </c>
      <c r="AB14" s="1">
        <v>0</v>
      </c>
      <c r="AC14" s="1">
        <v>0.67</v>
      </c>
      <c r="AD14" s="1">
        <v>0.33</v>
      </c>
      <c r="AE14" s="1">
        <v>0.22</v>
      </c>
      <c r="AF14" s="1">
        <v>0.33</v>
      </c>
      <c r="AG14" s="1">
        <v>0</v>
      </c>
      <c r="AH14" s="1">
        <v>0.67</v>
      </c>
      <c r="AI14" s="1">
        <v>0</v>
      </c>
      <c r="AJ14" s="1">
        <v>0.33</v>
      </c>
      <c r="AK14" s="1">
        <v>33</v>
      </c>
      <c r="AL14" s="1">
        <v>14.57</v>
      </c>
      <c r="AM14" s="1">
        <v>21.53</v>
      </c>
      <c r="AN14" s="1">
        <v>1.8</v>
      </c>
      <c r="AO14" s="1">
        <v>4.2</v>
      </c>
      <c r="AP14" s="1">
        <v>3</v>
      </c>
      <c r="AQ14" s="1">
        <v>14</v>
      </c>
      <c r="AR14" s="1">
        <v>1</v>
      </c>
      <c r="AS14" s="1">
        <v>4.67</v>
      </c>
      <c r="AT14" s="1">
        <v>2.33</v>
      </c>
      <c r="AU14" s="1">
        <v>0</v>
      </c>
      <c r="AV14" s="1">
        <v>0</v>
      </c>
      <c r="AX14" s="1">
        <v>2.33</v>
      </c>
      <c r="AY14" s="1">
        <v>1.67</v>
      </c>
      <c r="AZ14" s="1">
        <v>0</v>
      </c>
      <c r="BA14" s="1">
        <v>0</v>
      </c>
      <c r="BB14" s="1">
        <v>1.67</v>
      </c>
      <c r="BC14" s="1">
        <v>14.67</v>
      </c>
      <c r="BD14" s="1">
        <v>9.33</v>
      </c>
      <c r="BE14" s="1">
        <v>4.33</v>
      </c>
      <c r="BF14" s="1">
        <v>1</v>
      </c>
      <c r="BG14" s="1">
        <v>1.33</v>
      </c>
      <c r="BH14" s="1">
        <v>3.33</v>
      </c>
      <c r="BI14" s="1">
        <v>1.87</v>
      </c>
      <c r="BJ14" s="1">
        <v>25.33</v>
      </c>
      <c r="BK14" s="1">
        <v>21.33</v>
      </c>
      <c r="BL14" s="1">
        <v>84</v>
      </c>
      <c r="BM14" s="1">
        <v>17</v>
      </c>
      <c r="BN14" s="1">
        <v>14.33</v>
      </c>
      <c r="BO14" s="1">
        <v>84</v>
      </c>
      <c r="BP14" s="1">
        <v>8.67</v>
      </c>
      <c r="BQ14" s="1">
        <v>7.33</v>
      </c>
      <c r="BR14" s="1">
        <v>85</v>
      </c>
      <c r="BS14" s="1">
        <v>0.33</v>
      </c>
      <c r="BT14" s="1">
        <v>0.33</v>
      </c>
      <c r="BU14" s="1">
        <v>3</v>
      </c>
      <c r="BV14" s="1">
        <v>0</v>
      </c>
      <c r="BW14" s="1">
        <v>1</v>
      </c>
      <c r="BX14" s="1">
        <v>0.33</v>
      </c>
      <c r="BY14" s="1">
        <v>34.67</v>
      </c>
      <c r="BZ14" s="1">
        <v>3</v>
      </c>
      <c r="CA14" s="1">
        <v>1.67</v>
      </c>
      <c r="CB14" s="1">
        <v>1.33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f t="shared" si="0"/>
        <v>2.8149303000000012</v>
      </c>
      <c r="CL14" s="1">
        <v>5</v>
      </c>
    </row>
    <row r="15" spans="1:90" x14ac:dyDescent="0.25">
      <c r="A15" s="1" t="s">
        <v>103</v>
      </c>
      <c r="B15" s="1">
        <v>5.7</v>
      </c>
      <c r="C15" s="1">
        <v>3</v>
      </c>
      <c r="D15" s="1">
        <v>57.33</v>
      </c>
      <c r="E15" s="1">
        <v>0.3</v>
      </c>
      <c r="F15" s="1">
        <v>0.5</v>
      </c>
      <c r="G15" s="1">
        <v>0.4</v>
      </c>
      <c r="H15" s="1">
        <v>2</v>
      </c>
      <c r="I15" s="1">
        <v>2.67</v>
      </c>
      <c r="J15" s="1">
        <v>0.33</v>
      </c>
      <c r="K15" s="1">
        <v>1.33</v>
      </c>
      <c r="L15" s="1">
        <v>1.33</v>
      </c>
      <c r="M15" s="1">
        <v>0.33</v>
      </c>
      <c r="N15" s="1">
        <v>0.33</v>
      </c>
      <c r="O15" s="1">
        <v>0.18</v>
      </c>
      <c r="P15" s="1">
        <v>0.18</v>
      </c>
      <c r="Q15" s="1">
        <v>0.33</v>
      </c>
      <c r="R15" s="1">
        <v>0</v>
      </c>
      <c r="S15" s="1">
        <v>0.33</v>
      </c>
      <c r="T15" s="1">
        <v>0</v>
      </c>
      <c r="U15" s="1">
        <v>6.67</v>
      </c>
      <c r="V15" s="1">
        <v>4.67</v>
      </c>
      <c r="W15" s="1">
        <v>70</v>
      </c>
      <c r="X15" s="1">
        <v>0.67</v>
      </c>
      <c r="Y15" s="1">
        <v>0</v>
      </c>
      <c r="Z15" s="1">
        <v>0</v>
      </c>
      <c r="AA15" s="1">
        <v>0</v>
      </c>
      <c r="AB15" s="1">
        <v>0</v>
      </c>
      <c r="AC15" s="1">
        <v>0.67</v>
      </c>
      <c r="AD15" s="1">
        <v>0.33</v>
      </c>
      <c r="AE15" s="1">
        <v>0.19</v>
      </c>
      <c r="AF15" s="1">
        <v>0.33</v>
      </c>
      <c r="AG15" s="1">
        <v>0</v>
      </c>
      <c r="AH15" s="1">
        <v>0</v>
      </c>
      <c r="AI15" s="1">
        <v>0</v>
      </c>
      <c r="AJ15" s="1">
        <v>0.67</v>
      </c>
      <c r="AK15" s="1">
        <v>21.33</v>
      </c>
      <c r="AL15" s="1">
        <v>7.73</v>
      </c>
      <c r="AM15" s="1">
        <v>16.670000000000002</v>
      </c>
      <c r="AN15" s="1">
        <v>1.3</v>
      </c>
      <c r="AO15" s="1">
        <v>3.6</v>
      </c>
      <c r="AP15" s="1">
        <v>3.67</v>
      </c>
      <c r="AQ15" s="1">
        <v>14.67</v>
      </c>
      <c r="AR15" s="1">
        <v>1</v>
      </c>
      <c r="AS15" s="1">
        <v>5</v>
      </c>
      <c r="AT15" s="1">
        <v>0</v>
      </c>
      <c r="AU15" s="1">
        <v>0.67</v>
      </c>
      <c r="AV15" s="1">
        <v>0.33</v>
      </c>
      <c r="AW15" s="1">
        <v>49</v>
      </c>
      <c r="AX15" s="1">
        <v>1.67</v>
      </c>
      <c r="AY15" s="1">
        <v>0</v>
      </c>
      <c r="AZ15" s="1">
        <v>0</v>
      </c>
      <c r="BA15" s="1">
        <v>0.33</v>
      </c>
      <c r="BB15" s="1">
        <v>0.33</v>
      </c>
      <c r="BC15" s="1">
        <v>11</v>
      </c>
      <c r="BD15" s="1">
        <v>5.67</v>
      </c>
      <c r="BE15" s="1">
        <v>4</v>
      </c>
      <c r="BF15" s="1">
        <v>1</v>
      </c>
      <c r="BG15" s="1">
        <v>2</v>
      </c>
      <c r="BH15" s="1">
        <v>0.67</v>
      </c>
      <c r="BI15" s="1">
        <v>0.9</v>
      </c>
      <c r="BJ15" s="1">
        <v>12.67</v>
      </c>
      <c r="BK15" s="1">
        <v>9.33</v>
      </c>
      <c r="BL15" s="1">
        <v>74</v>
      </c>
      <c r="BM15" s="1">
        <v>9.33</v>
      </c>
      <c r="BN15" s="1">
        <v>6</v>
      </c>
      <c r="BO15" s="1">
        <v>64</v>
      </c>
      <c r="BP15" s="1">
        <v>6.67</v>
      </c>
      <c r="BQ15" s="1">
        <v>4.67</v>
      </c>
      <c r="BR15" s="1">
        <v>70</v>
      </c>
      <c r="BS15" s="1">
        <v>0</v>
      </c>
      <c r="BT15" s="1">
        <v>0</v>
      </c>
      <c r="BU15" s="1">
        <v>2</v>
      </c>
      <c r="BV15" s="1">
        <v>1</v>
      </c>
      <c r="BW15" s="1">
        <v>1</v>
      </c>
      <c r="BX15" s="1">
        <v>1.33</v>
      </c>
      <c r="BY15" s="1">
        <v>22.67</v>
      </c>
      <c r="BZ15" s="1">
        <v>3.67</v>
      </c>
      <c r="CA15" s="1">
        <v>1.67</v>
      </c>
      <c r="CB15" s="1">
        <v>1.67</v>
      </c>
      <c r="CC15" s="1">
        <v>0.33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f t="shared" si="0"/>
        <v>4.3916059999999995</v>
      </c>
      <c r="CL15" s="1">
        <v>5</v>
      </c>
    </row>
    <row r="16" spans="1:90" x14ac:dyDescent="0.25">
      <c r="A16" s="1" t="s">
        <v>65</v>
      </c>
      <c r="B16" s="1">
        <v>10.3</v>
      </c>
      <c r="C16" s="1">
        <v>3</v>
      </c>
      <c r="D16" s="1">
        <v>75</v>
      </c>
      <c r="E16" s="1">
        <v>0.1</v>
      </c>
      <c r="F16" s="1">
        <v>0</v>
      </c>
      <c r="G16" s="1">
        <v>0.2</v>
      </c>
      <c r="H16" s="1">
        <v>0</v>
      </c>
      <c r="I16" s="1">
        <v>0.67</v>
      </c>
      <c r="J16" s="1">
        <v>0</v>
      </c>
      <c r="K16" s="1">
        <v>0.67</v>
      </c>
      <c r="L16" s="1">
        <v>0</v>
      </c>
      <c r="M16" s="1">
        <v>0.33</v>
      </c>
      <c r="N16" s="1">
        <v>0.67</v>
      </c>
      <c r="O16" s="1">
        <v>0.11</v>
      </c>
      <c r="P16" s="1">
        <v>0.11</v>
      </c>
      <c r="Q16" s="1">
        <v>0</v>
      </c>
      <c r="R16" s="1">
        <v>0</v>
      </c>
      <c r="S16" s="1">
        <v>0</v>
      </c>
      <c r="T16" s="1">
        <v>0</v>
      </c>
      <c r="U16" s="1">
        <v>5.33</v>
      </c>
      <c r="V16" s="1">
        <v>2.67</v>
      </c>
      <c r="W16" s="1">
        <v>50</v>
      </c>
      <c r="X16" s="1">
        <v>0</v>
      </c>
      <c r="Y16" s="1">
        <v>0</v>
      </c>
      <c r="AA16" s="1">
        <v>0</v>
      </c>
      <c r="AB16" s="1">
        <v>0</v>
      </c>
      <c r="AC16" s="1">
        <v>0.67</v>
      </c>
      <c r="AD16" s="1">
        <v>0</v>
      </c>
      <c r="AE16" s="1">
        <v>0.04</v>
      </c>
      <c r="AF16" s="1">
        <v>0</v>
      </c>
      <c r="AG16" s="1">
        <v>0</v>
      </c>
      <c r="AH16" s="1">
        <v>0.33</v>
      </c>
      <c r="AI16" s="1">
        <v>0</v>
      </c>
      <c r="AJ16" s="1">
        <v>0</v>
      </c>
      <c r="AK16" s="1">
        <v>7.33</v>
      </c>
      <c r="AL16" s="1">
        <v>8.43</v>
      </c>
      <c r="AM16" s="1">
        <v>1.53</v>
      </c>
      <c r="AN16" s="1">
        <v>0.6</v>
      </c>
      <c r="AO16" s="1">
        <v>2.6</v>
      </c>
      <c r="AP16" s="1">
        <v>1.33</v>
      </c>
      <c r="AQ16" s="1">
        <v>1.33</v>
      </c>
      <c r="AR16" s="1">
        <v>0</v>
      </c>
      <c r="AS16" s="1">
        <v>1.33</v>
      </c>
      <c r="AT16" s="1">
        <v>1</v>
      </c>
      <c r="AU16" s="1">
        <v>0</v>
      </c>
      <c r="AV16" s="1">
        <v>0</v>
      </c>
      <c r="AX16" s="1">
        <v>1.33</v>
      </c>
      <c r="AY16" s="1">
        <v>0.67</v>
      </c>
      <c r="AZ16" s="1">
        <v>0</v>
      </c>
      <c r="BA16" s="1">
        <v>0</v>
      </c>
      <c r="BB16" s="1">
        <v>0.67</v>
      </c>
      <c r="BC16" s="1">
        <v>14</v>
      </c>
      <c r="BD16" s="1">
        <v>9</v>
      </c>
      <c r="BE16" s="1">
        <v>5</v>
      </c>
      <c r="BF16" s="1">
        <v>0.33</v>
      </c>
      <c r="BG16" s="1">
        <v>3</v>
      </c>
      <c r="BH16" s="1">
        <v>1.67</v>
      </c>
      <c r="BI16" s="1">
        <v>1.51</v>
      </c>
      <c r="BJ16" s="1">
        <v>11.33</v>
      </c>
      <c r="BK16" s="1">
        <v>7.67</v>
      </c>
      <c r="BL16" s="1">
        <v>68</v>
      </c>
      <c r="BM16" s="1">
        <v>7.67</v>
      </c>
      <c r="BN16" s="1">
        <v>4.67</v>
      </c>
      <c r="BO16" s="1">
        <v>61</v>
      </c>
      <c r="BP16" s="1">
        <v>5.33</v>
      </c>
      <c r="BQ16" s="1">
        <v>2.67</v>
      </c>
      <c r="BR16" s="1">
        <v>50</v>
      </c>
      <c r="BS16" s="1">
        <v>0</v>
      </c>
      <c r="BT16" s="1">
        <v>0</v>
      </c>
      <c r="BU16" s="1">
        <v>3</v>
      </c>
      <c r="BV16" s="1">
        <v>0</v>
      </c>
      <c r="BW16" s="1">
        <v>1</v>
      </c>
      <c r="BX16" s="1">
        <v>0</v>
      </c>
      <c r="BY16" s="1">
        <v>16.329999999999998</v>
      </c>
      <c r="BZ16" s="1">
        <v>3</v>
      </c>
      <c r="CA16" s="1">
        <v>0.33</v>
      </c>
      <c r="CB16" s="1">
        <v>1.33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f t="shared" si="0"/>
        <v>3.2689013000000013</v>
      </c>
      <c r="CL16" s="1">
        <v>2</v>
      </c>
    </row>
    <row r="17" spans="1:90" x14ac:dyDescent="0.25">
      <c r="A17" s="1" t="s">
        <v>77</v>
      </c>
      <c r="B17" s="1">
        <v>8.4</v>
      </c>
      <c r="C17" s="1">
        <v>3</v>
      </c>
      <c r="D17" s="1">
        <v>65</v>
      </c>
      <c r="E17" s="1">
        <v>7.0000000000000007E-2</v>
      </c>
      <c r="F17" s="1">
        <v>0</v>
      </c>
      <c r="G17" s="1">
        <v>0.2</v>
      </c>
      <c r="H17" s="1">
        <v>0</v>
      </c>
      <c r="I17" s="1">
        <v>0.33</v>
      </c>
      <c r="J17" s="1">
        <v>0.33</v>
      </c>
      <c r="K17" s="1">
        <v>0.33</v>
      </c>
      <c r="L17" s="1">
        <v>0</v>
      </c>
      <c r="M17" s="1">
        <v>0</v>
      </c>
      <c r="N17" s="1">
        <v>0</v>
      </c>
      <c r="O17" s="1">
        <v>0.08</v>
      </c>
      <c r="P17" s="1">
        <v>0.08</v>
      </c>
      <c r="Q17" s="1">
        <v>0</v>
      </c>
      <c r="R17" s="1">
        <v>0</v>
      </c>
      <c r="S17" s="1">
        <v>0</v>
      </c>
      <c r="T17" s="1">
        <v>0</v>
      </c>
      <c r="U17" s="1">
        <v>12.67</v>
      </c>
      <c r="V17" s="1">
        <v>5.33</v>
      </c>
      <c r="W17" s="1">
        <v>42</v>
      </c>
      <c r="X17" s="1">
        <v>0.67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7.0000000000000007E-2</v>
      </c>
      <c r="AF17" s="1">
        <v>0</v>
      </c>
      <c r="AG17" s="1">
        <v>0</v>
      </c>
      <c r="AH17" s="1">
        <v>0</v>
      </c>
      <c r="AI17" s="1">
        <v>0</v>
      </c>
      <c r="AJ17" s="1">
        <v>0.67</v>
      </c>
      <c r="AK17" s="1">
        <v>16.329999999999998</v>
      </c>
      <c r="AL17" s="1">
        <v>14.37</v>
      </c>
      <c r="AM17" s="1">
        <v>4.5999999999999996</v>
      </c>
      <c r="AN17" s="1">
        <v>0.5</v>
      </c>
      <c r="AO17" s="1">
        <v>2.9</v>
      </c>
      <c r="AP17" s="1">
        <v>3.67</v>
      </c>
      <c r="AQ17" s="1">
        <v>3.67</v>
      </c>
      <c r="AR17" s="1">
        <v>0</v>
      </c>
      <c r="AS17" s="1">
        <v>1.67</v>
      </c>
      <c r="AT17" s="1">
        <v>0</v>
      </c>
      <c r="AU17" s="1">
        <v>0.67</v>
      </c>
      <c r="AV17" s="1">
        <v>0</v>
      </c>
      <c r="AW17" s="1">
        <v>0</v>
      </c>
      <c r="AX17" s="1">
        <v>2.67</v>
      </c>
      <c r="AY17" s="1">
        <v>0.33</v>
      </c>
      <c r="AZ17" s="1">
        <v>0</v>
      </c>
      <c r="BA17" s="1">
        <v>0.33</v>
      </c>
      <c r="BB17" s="1">
        <v>0.67</v>
      </c>
      <c r="BC17" s="1">
        <v>11</v>
      </c>
      <c r="BD17" s="1">
        <v>5.67</v>
      </c>
      <c r="BE17" s="1">
        <v>4.33</v>
      </c>
      <c r="BF17" s="1">
        <v>0.67</v>
      </c>
      <c r="BG17" s="1">
        <v>0.67</v>
      </c>
      <c r="BH17" s="1">
        <v>2.33</v>
      </c>
      <c r="BI17" s="1">
        <v>1.51</v>
      </c>
      <c r="BJ17" s="1">
        <v>24.33</v>
      </c>
      <c r="BK17" s="1">
        <v>17</v>
      </c>
      <c r="BL17" s="1">
        <v>70</v>
      </c>
      <c r="BM17" s="1">
        <v>18.329999999999998</v>
      </c>
      <c r="BN17" s="1">
        <v>10.33</v>
      </c>
      <c r="BO17" s="1">
        <v>56</v>
      </c>
      <c r="BP17" s="1">
        <v>12.67</v>
      </c>
      <c r="BQ17" s="1">
        <v>5.33</v>
      </c>
      <c r="BR17" s="1">
        <v>42</v>
      </c>
      <c r="BS17" s="1">
        <v>0.67</v>
      </c>
      <c r="BT17" s="1">
        <v>0</v>
      </c>
      <c r="BU17" s="1">
        <v>3</v>
      </c>
      <c r="BV17" s="1">
        <v>0</v>
      </c>
      <c r="BW17" s="1">
        <v>3</v>
      </c>
      <c r="BX17" s="1">
        <v>0.67</v>
      </c>
      <c r="BY17" s="1">
        <v>35</v>
      </c>
      <c r="BZ17" s="1">
        <v>5.67</v>
      </c>
      <c r="CA17" s="1">
        <v>3.33</v>
      </c>
      <c r="CB17" s="1">
        <v>3.33</v>
      </c>
      <c r="CC17" s="1">
        <v>1.33</v>
      </c>
      <c r="CD17" s="1">
        <v>0.67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f t="shared" si="0"/>
        <v>5.4179557999999997</v>
      </c>
      <c r="CL17" s="1">
        <v>2</v>
      </c>
    </row>
    <row r="18" spans="1:90" x14ac:dyDescent="0.25">
      <c r="A18" s="1" t="s">
        <v>79</v>
      </c>
      <c r="B18" s="1">
        <v>12.3</v>
      </c>
      <c r="C18" s="1">
        <v>3</v>
      </c>
      <c r="D18" s="1">
        <v>90</v>
      </c>
      <c r="E18" s="1">
        <v>0.39</v>
      </c>
      <c r="F18" s="1">
        <v>0</v>
      </c>
      <c r="G18" s="1">
        <v>0.3</v>
      </c>
      <c r="H18" s="1">
        <v>0</v>
      </c>
      <c r="I18" s="1">
        <v>1.33</v>
      </c>
      <c r="J18" s="1">
        <v>0.33</v>
      </c>
      <c r="K18" s="1">
        <v>1</v>
      </c>
      <c r="L18" s="1">
        <v>0.33</v>
      </c>
      <c r="M18" s="1">
        <v>0</v>
      </c>
      <c r="N18" s="1">
        <v>0.33</v>
      </c>
      <c r="O18" s="1">
        <v>0.1</v>
      </c>
      <c r="P18" s="1">
        <v>0.1</v>
      </c>
      <c r="Q18" s="1">
        <v>0</v>
      </c>
      <c r="R18" s="1">
        <v>0</v>
      </c>
      <c r="S18" s="1">
        <v>0</v>
      </c>
      <c r="T18" s="1">
        <v>0</v>
      </c>
      <c r="U18" s="1">
        <v>11</v>
      </c>
      <c r="V18" s="1">
        <v>8</v>
      </c>
      <c r="W18" s="1">
        <v>73</v>
      </c>
      <c r="X18" s="1">
        <v>0.67</v>
      </c>
      <c r="Y18" s="1">
        <v>0.33</v>
      </c>
      <c r="Z18" s="1">
        <v>49</v>
      </c>
      <c r="AA18" s="1">
        <v>0</v>
      </c>
      <c r="AB18" s="1">
        <v>0</v>
      </c>
      <c r="AC18" s="1">
        <v>0.33</v>
      </c>
      <c r="AD18" s="1">
        <v>0.33</v>
      </c>
      <c r="AE18" s="1">
        <v>0.19</v>
      </c>
      <c r="AF18" s="1">
        <v>0</v>
      </c>
      <c r="AG18" s="1">
        <v>0</v>
      </c>
      <c r="AH18" s="1">
        <v>0</v>
      </c>
      <c r="AI18" s="1">
        <v>0</v>
      </c>
      <c r="AJ18" s="1">
        <v>0.33</v>
      </c>
      <c r="AK18" s="1">
        <v>25.67</v>
      </c>
      <c r="AL18" s="1">
        <v>9.3699999999999992</v>
      </c>
      <c r="AM18" s="1">
        <v>6.2</v>
      </c>
      <c r="AN18" s="1">
        <v>1</v>
      </c>
      <c r="AO18" s="1">
        <v>3.7</v>
      </c>
      <c r="AP18" s="1">
        <v>6</v>
      </c>
      <c r="AQ18" s="1">
        <v>6</v>
      </c>
      <c r="AR18" s="1">
        <v>0</v>
      </c>
      <c r="AS18" s="1">
        <v>2</v>
      </c>
      <c r="AT18" s="1">
        <v>1.33</v>
      </c>
      <c r="AU18" s="1">
        <v>1</v>
      </c>
      <c r="AV18" s="1">
        <v>0.67</v>
      </c>
      <c r="AW18" s="1">
        <v>67</v>
      </c>
      <c r="AX18" s="1">
        <v>3.67</v>
      </c>
      <c r="AY18" s="1">
        <v>0</v>
      </c>
      <c r="AZ18" s="1">
        <v>0</v>
      </c>
      <c r="BA18" s="1">
        <v>0.33</v>
      </c>
      <c r="BB18" s="1">
        <v>0.33</v>
      </c>
      <c r="BC18" s="1">
        <v>11.67</v>
      </c>
      <c r="BD18" s="1">
        <v>8.67</v>
      </c>
      <c r="BE18" s="1">
        <v>3.33</v>
      </c>
      <c r="BF18" s="1">
        <v>0.67</v>
      </c>
      <c r="BG18" s="1">
        <v>1.67</v>
      </c>
      <c r="BH18" s="1">
        <v>1.33</v>
      </c>
      <c r="BI18" s="1">
        <v>1.1200000000000001</v>
      </c>
      <c r="BJ18" s="1">
        <v>25.33</v>
      </c>
      <c r="BK18" s="1">
        <v>19.670000000000002</v>
      </c>
      <c r="BL18" s="1">
        <v>78</v>
      </c>
      <c r="BM18" s="1">
        <v>19.329999999999998</v>
      </c>
      <c r="BN18" s="1">
        <v>14</v>
      </c>
      <c r="BO18" s="1">
        <v>72</v>
      </c>
      <c r="BP18" s="1">
        <v>11</v>
      </c>
      <c r="BQ18" s="1">
        <v>8</v>
      </c>
      <c r="BR18" s="1">
        <v>73</v>
      </c>
      <c r="BS18" s="1">
        <v>0.33</v>
      </c>
      <c r="BT18" s="1">
        <v>0</v>
      </c>
      <c r="BU18" s="1">
        <v>3</v>
      </c>
      <c r="BV18" s="1">
        <v>0</v>
      </c>
      <c r="BW18" s="1">
        <v>0</v>
      </c>
      <c r="BX18" s="1">
        <v>1.33</v>
      </c>
      <c r="BY18" s="1">
        <v>38</v>
      </c>
      <c r="BZ18" s="1">
        <v>3.67</v>
      </c>
      <c r="CA18" s="1">
        <v>2.33</v>
      </c>
      <c r="CB18" s="1">
        <v>2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f t="shared" si="0"/>
        <v>6.4511623000000018</v>
      </c>
      <c r="CL18" s="1">
        <v>2</v>
      </c>
    </row>
    <row r="19" spans="1:90" x14ac:dyDescent="0.25">
      <c r="A19" s="1" t="s">
        <v>83</v>
      </c>
      <c r="B19" s="1">
        <v>7.7</v>
      </c>
      <c r="C19" s="1">
        <v>1</v>
      </c>
      <c r="D19" s="1">
        <v>77</v>
      </c>
      <c r="E19" s="1">
        <v>0.06</v>
      </c>
      <c r="F19" s="1">
        <v>0</v>
      </c>
      <c r="G19" s="1">
        <v>0.1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0.04</v>
      </c>
      <c r="P19" s="1">
        <v>0.04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0.04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20</v>
      </c>
      <c r="AL19" s="1">
        <v>3.3</v>
      </c>
      <c r="AM19" s="1">
        <v>1.4</v>
      </c>
      <c r="AN19" s="1">
        <v>0.3</v>
      </c>
      <c r="AO19" s="1">
        <v>3.7</v>
      </c>
      <c r="AP19" s="1">
        <v>7</v>
      </c>
      <c r="AQ19" s="1">
        <v>7</v>
      </c>
      <c r="AR19" s="1">
        <v>0</v>
      </c>
      <c r="AS19" s="1">
        <v>2</v>
      </c>
      <c r="AT19" s="1">
        <v>3</v>
      </c>
      <c r="AU19" s="1">
        <v>1</v>
      </c>
      <c r="AV19" s="1">
        <v>1</v>
      </c>
      <c r="AW19" s="1">
        <v>100</v>
      </c>
      <c r="AX19" s="1">
        <v>2</v>
      </c>
      <c r="AY19" s="1">
        <v>1</v>
      </c>
      <c r="AZ19" s="1">
        <v>0</v>
      </c>
      <c r="BA19" s="1">
        <v>0</v>
      </c>
      <c r="BB19" s="1">
        <v>1</v>
      </c>
      <c r="BC19" s="1">
        <v>22</v>
      </c>
      <c r="BD19" s="1">
        <v>14</v>
      </c>
      <c r="BE19" s="1">
        <v>9</v>
      </c>
      <c r="BF19" s="1">
        <v>2</v>
      </c>
      <c r="BG19" s="1">
        <v>1</v>
      </c>
      <c r="BH19" s="1">
        <v>4</v>
      </c>
      <c r="BI19" s="1">
        <v>3.14</v>
      </c>
      <c r="BJ19" s="1">
        <v>14</v>
      </c>
      <c r="BK19" s="1">
        <v>8</v>
      </c>
      <c r="BL19" s="1">
        <v>57</v>
      </c>
      <c r="BM19" s="1">
        <v>6</v>
      </c>
      <c r="BN19" s="1">
        <v>2</v>
      </c>
      <c r="BO19" s="1">
        <v>33</v>
      </c>
      <c r="BP19" s="1">
        <v>1</v>
      </c>
      <c r="BQ19" s="1">
        <v>0</v>
      </c>
      <c r="BR19" s="1">
        <v>0</v>
      </c>
      <c r="BS19" s="1">
        <v>1</v>
      </c>
      <c r="BT19" s="1">
        <v>0</v>
      </c>
      <c r="BU19" s="1">
        <v>1</v>
      </c>
      <c r="BV19" s="1">
        <v>0</v>
      </c>
      <c r="BW19" s="1">
        <v>1</v>
      </c>
      <c r="BX19" s="1">
        <v>0</v>
      </c>
      <c r="BY19" s="1">
        <v>21</v>
      </c>
      <c r="BZ19" s="1">
        <v>2</v>
      </c>
      <c r="CA19" s="1">
        <v>0</v>
      </c>
      <c r="CB19" s="1">
        <v>2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f t="shared" si="0"/>
        <v>5.7616019999999999</v>
      </c>
      <c r="CL19" s="1">
        <v>2</v>
      </c>
    </row>
    <row r="20" spans="1:90" x14ac:dyDescent="0.25">
      <c r="A20" s="1" t="s">
        <v>106</v>
      </c>
      <c r="B20" s="1">
        <v>5.4</v>
      </c>
      <c r="C20" s="1">
        <v>3</v>
      </c>
      <c r="D20" s="1">
        <v>89.33</v>
      </c>
      <c r="E20" s="1">
        <v>0.18</v>
      </c>
      <c r="F20" s="1">
        <v>0.33</v>
      </c>
      <c r="G20" s="1">
        <v>0.2</v>
      </c>
      <c r="H20" s="1">
        <v>1</v>
      </c>
      <c r="I20" s="1">
        <v>0.33</v>
      </c>
      <c r="J20" s="1">
        <v>0.33</v>
      </c>
      <c r="K20" s="1">
        <v>0.33</v>
      </c>
      <c r="L20" s="1">
        <v>0</v>
      </c>
      <c r="M20" s="1">
        <v>0.33</v>
      </c>
      <c r="N20" s="1">
        <v>0</v>
      </c>
      <c r="O20" s="1">
        <v>0.16</v>
      </c>
      <c r="P20" s="1">
        <v>0.16</v>
      </c>
      <c r="Q20" s="1">
        <v>0.33</v>
      </c>
      <c r="R20" s="1">
        <v>0.33</v>
      </c>
      <c r="S20" s="1">
        <v>0</v>
      </c>
      <c r="T20" s="1">
        <v>0</v>
      </c>
      <c r="U20" s="1">
        <v>11.33</v>
      </c>
      <c r="V20" s="1">
        <v>7.67</v>
      </c>
      <c r="W20" s="1">
        <v>68</v>
      </c>
      <c r="X20" s="1">
        <v>0.33</v>
      </c>
      <c r="Y20" s="1">
        <v>0.33</v>
      </c>
      <c r="Z20" s="1">
        <v>100</v>
      </c>
      <c r="AA20" s="1">
        <v>0</v>
      </c>
      <c r="AB20" s="1">
        <v>0</v>
      </c>
      <c r="AC20" s="1">
        <v>0.33</v>
      </c>
      <c r="AD20" s="1">
        <v>0</v>
      </c>
      <c r="AE20" s="1">
        <v>0.04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10.33</v>
      </c>
      <c r="AL20" s="1">
        <v>8.4700000000000006</v>
      </c>
      <c r="AM20" s="1">
        <v>17.670000000000002</v>
      </c>
      <c r="AN20" s="1">
        <v>0.7</v>
      </c>
      <c r="AO20" s="1">
        <v>3.7</v>
      </c>
      <c r="AP20" s="1">
        <v>5.67</v>
      </c>
      <c r="AQ20" s="1">
        <v>13.67</v>
      </c>
      <c r="AR20" s="1">
        <v>0.67</v>
      </c>
      <c r="AS20" s="1">
        <v>4</v>
      </c>
      <c r="AT20" s="1">
        <v>1.33</v>
      </c>
      <c r="AU20" s="1">
        <v>1.67</v>
      </c>
      <c r="AV20" s="1">
        <v>1.33</v>
      </c>
      <c r="AW20" s="1">
        <v>80</v>
      </c>
      <c r="AX20" s="1">
        <v>6.67</v>
      </c>
      <c r="AY20" s="1">
        <v>0.67</v>
      </c>
      <c r="AZ20" s="1">
        <v>0</v>
      </c>
      <c r="BA20" s="1">
        <v>0.33</v>
      </c>
      <c r="BB20" s="1">
        <v>1</v>
      </c>
      <c r="BC20" s="1">
        <v>15</v>
      </c>
      <c r="BD20" s="1">
        <v>11.67</v>
      </c>
      <c r="BE20" s="1">
        <v>5</v>
      </c>
      <c r="BF20" s="1">
        <v>1.67</v>
      </c>
      <c r="BG20" s="1">
        <v>3.67</v>
      </c>
      <c r="BH20" s="1">
        <v>2.33</v>
      </c>
      <c r="BI20" s="1">
        <v>1.8</v>
      </c>
      <c r="BJ20" s="1">
        <v>34</v>
      </c>
      <c r="BK20" s="1">
        <v>26.33</v>
      </c>
      <c r="BL20" s="1">
        <v>77</v>
      </c>
      <c r="BM20" s="1">
        <v>21.33</v>
      </c>
      <c r="BN20" s="1">
        <v>15.33</v>
      </c>
      <c r="BO20" s="1">
        <v>72</v>
      </c>
      <c r="BP20" s="1">
        <v>11.33</v>
      </c>
      <c r="BQ20" s="1">
        <v>7.67</v>
      </c>
      <c r="BR20" s="1">
        <v>68</v>
      </c>
      <c r="BS20" s="1">
        <v>0</v>
      </c>
      <c r="BT20" s="1">
        <v>0</v>
      </c>
      <c r="BU20" s="1">
        <v>3</v>
      </c>
      <c r="BV20" s="1">
        <v>0</v>
      </c>
      <c r="BW20" s="1">
        <v>2</v>
      </c>
      <c r="BX20" s="1">
        <v>2</v>
      </c>
      <c r="BY20" s="1">
        <v>54</v>
      </c>
      <c r="BZ20" s="1">
        <v>2.67</v>
      </c>
      <c r="CA20" s="1">
        <v>3.33</v>
      </c>
      <c r="CB20" s="1">
        <v>1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f t="shared" si="0"/>
        <v>5.0693209999999986</v>
      </c>
      <c r="CL20" s="1">
        <v>2</v>
      </c>
    </row>
    <row r="21" spans="1:90" x14ac:dyDescent="0.25">
      <c r="A21" s="1" t="s">
        <v>100</v>
      </c>
      <c r="B21" s="1">
        <v>9.6</v>
      </c>
      <c r="C21" s="1">
        <v>3</v>
      </c>
      <c r="D21" s="1">
        <v>89.67</v>
      </c>
      <c r="E21" s="1">
        <v>0.52</v>
      </c>
      <c r="F21" s="1">
        <v>0.33</v>
      </c>
      <c r="G21" s="1">
        <v>1.1000000000000001</v>
      </c>
      <c r="H21" s="1">
        <v>2</v>
      </c>
      <c r="I21" s="1">
        <v>3.33</v>
      </c>
      <c r="J21" s="1">
        <v>2</v>
      </c>
      <c r="K21" s="1">
        <v>2.67</v>
      </c>
      <c r="L21" s="1">
        <v>0.67</v>
      </c>
      <c r="M21" s="1">
        <v>1.33</v>
      </c>
      <c r="N21" s="1">
        <v>0.33</v>
      </c>
      <c r="O21" s="1">
        <v>0.42</v>
      </c>
      <c r="P21" s="1">
        <v>0.93</v>
      </c>
      <c r="Q21" s="1">
        <v>0.33</v>
      </c>
      <c r="R21" s="1">
        <v>0.33</v>
      </c>
      <c r="S21" s="1">
        <v>0</v>
      </c>
      <c r="T21" s="1">
        <v>0</v>
      </c>
      <c r="U21" s="1">
        <v>6.33</v>
      </c>
      <c r="V21" s="1">
        <v>3</v>
      </c>
      <c r="W21" s="1">
        <v>47</v>
      </c>
      <c r="X21" s="1">
        <v>2</v>
      </c>
      <c r="Y21" s="1">
        <v>0</v>
      </c>
      <c r="Z21" s="1">
        <v>0</v>
      </c>
      <c r="AA21" s="1">
        <v>0</v>
      </c>
      <c r="AB21" s="1">
        <v>0</v>
      </c>
      <c r="AC21" s="1">
        <v>0.67</v>
      </c>
      <c r="AD21" s="1">
        <v>0</v>
      </c>
      <c r="AE21" s="1">
        <v>0.14000000000000001</v>
      </c>
      <c r="AF21" s="1">
        <v>0.33</v>
      </c>
      <c r="AG21" s="1">
        <v>0</v>
      </c>
      <c r="AH21" s="1">
        <v>0.67</v>
      </c>
      <c r="AI21" s="1">
        <v>0</v>
      </c>
      <c r="AJ21" s="1">
        <v>0.67</v>
      </c>
      <c r="AK21" s="1">
        <v>51.67</v>
      </c>
      <c r="AL21" s="1">
        <v>9.8000000000000007</v>
      </c>
      <c r="AM21" s="1">
        <v>25.27</v>
      </c>
      <c r="AN21" s="1">
        <v>4.2</v>
      </c>
      <c r="AO21" s="1">
        <v>7</v>
      </c>
      <c r="AP21" s="1">
        <v>-2.33</v>
      </c>
      <c r="AQ21" s="1">
        <v>8.67</v>
      </c>
      <c r="AR21" s="1">
        <v>0</v>
      </c>
      <c r="AS21" s="1">
        <v>2.33</v>
      </c>
      <c r="AT21" s="1">
        <v>0.33</v>
      </c>
      <c r="AU21" s="1">
        <v>1</v>
      </c>
      <c r="AV21" s="1">
        <v>0.67</v>
      </c>
      <c r="AW21" s="1">
        <v>67</v>
      </c>
      <c r="AX21" s="1">
        <v>2.67</v>
      </c>
      <c r="AY21" s="1">
        <v>1.33</v>
      </c>
      <c r="AZ21" s="1">
        <v>0.33</v>
      </c>
      <c r="BA21" s="1">
        <v>0</v>
      </c>
      <c r="BB21" s="1">
        <v>1.67</v>
      </c>
      <c r="BC21" s="1">
        <v>11</v>
      </c>
      <c r="BD21" s="1">
        <v>5.67</v>
      </c>
      <c r="BE21" s="1">
        <v>4.33</v>
      </c>
      <c r="BF21" s="1">
        <v>0.67</v>
      </c>
      <c r="BG21" s="1">
        <v>0.67</v>
      </c>
      <c r="BH21" s="1">
        <v>2.33</v>
      </c>
      <c r="BI21" s="1">
        <v>1.51</v>
      </c>
      <c r="BJ21" s="1">
        <v>17</v>
      </c>
      <c r="BK21" s="1">
        <v>11.67</v>
      </c>
      <c r="BL21" s="1">
        <v>69</v>
      </c>
      <c r="BM21" s="1">
        <v>13.33</v>
      </c>
      <c r="BN21" s="1">
        <v>6.67</v>
      </c>
      <c r="BO21" s="1">
        <v>50</v>
      </c>
      <c r="BP21" s="1">
        <v>6.33</v>
      </c>
      <c r="BQ21" s="1">
        <v>3</v>
      </c>
      <c r="BR21" s="1">
        <v>47</v>
      </c>
      <c r="BS21" s="1">
        <v>0</v>
      </c>
      <c r="BT21" s="1">
        <v>0</v>
      </c>
      <c r="BU21" s="1">
        <v>3</v>
      </c>
      <c r="BV21" s="1">
        <v>0</v>
      </c>
      <c r="BW21" s="1">
        <v>1</v>
      </c>
      <c r="BX21" s="1">
        <v>0.33</v>
      </c>
      <c r="BY21" s="1">
        <v>30.33</v>
      </c>
      <c r="BZ21" s="1">
        <v>4.33</v>
      </c>
      <c r="CA21" s="1">
        <v>2</v>
      </c>
      <c r="CB21" s="1">
        <v>2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0.67</v>
      </c>
      <c r="CJ21" s="1">
        <v>0</v>
      </c>
      <c r="CK21" s="1">
        <f t="shared" si="0"/>
        <v>5.3319505000000014</v>
      </c>
      <c r="CL21" s="1">
        <v>2</v>
      </c>
    </row>
    <row r="22" spans="1:90" x14ac:dyDescent="0.25">
      <c r="A22" s="1" t="s">
        <v>101</v>
      </c>
      <c r="B22" s="1">
        <v>7.9</v>
      </c>
      <c r="C22" s="1">
        <v>3</v>
      </c>
      <c r="D22" s="1">
        <v>90</v>
      </c>
      <c r="E22" s="1">
        <v>0.25</v>
      </c>
      <c r="F22" s="1">
        <v>0.12</v>
      </c>
      <c r="G22" s="1">
        <v>0.4</v>
      </c>
      <c r="H22" s="1">
        <v>1</v>
      </c>
      <c r="I22" s="1">
        <v>1.67</v>
      </c>
      <c r="J22" s="1">
        <v>0.33</v>
      </c>
      <c r="K22" s="1">
        <v>1.67</v>
      </c>
      <c r="L22" s="1">
        <v>0</v>
      </c>
      <c r="M22" s="1">
        <v>0.33</v>
      </c>
      <c r="N22" s="1">
        <v>0.33</v>
      </c>
      <c r="O22" s="1">
        <v>0.2</v>
      </c>
      <c r="P22" s="1">
        <v>0.2</v>
      </c>
      <c r="Q22" s="1">
        <v>0.33</v>
      </c>
      <c r="R22" s="1">
        <v>0.33</v>
      </c>
      <c r="S22" s="1">
        <v>0</v>
      </c>
      <c r="T22" s="1">
        <v>0</v>
      </c>
      <c r="U22" s="1">
        <v>5.67</v>
      </c>
      <c r="V22" s="1">
        <v>3.67</v>
      </c>
      <c r="W22" s="1">
        <v>65</v>
      </c>
      <c r="X22" s="1">
        <v>2</v>
      </c>
      <c r="Y22" s="1">
        <v>0.33</v>
      </c>
      <c r="Z22" s="1">
        <v>17</v>
      </c>
      <c r="AA22" s="1">
        <v>0</v>
      </c>
      <c r="AB22" s="1">
        <v>0</v>
      </c>
      <c r="AC22" s="1">
        <v>1</v>
      </c>
      <c r="AD22" s="1">
        <v>0.33</v>
      </c>
      <c r="AE22" s="1">
        <v>0.22</v>
      </c>
      <c r="AF22" s="1">
        <v>0</v>
      </c>
      <c r="AG22" s="1">
        <v>0</v>
      </c>
      <c r="AH22" s="1">
        <v>0</v>
      </c>
      <c r="AI22" s="1">
        <v>0</v>
      </c>
      <c r="AJ22" s="1">
        <v>0.33</v>
      </c>
      <c r="AK22" s="1">
        <v>30.33</v>
      </c>
      <c r="AL22" s="1">
        <v>14.97</v>
      </c>
      <c r="AM22" s="1">
        <v>13.13</v>
      </c>
      <c r="AN22" s="1">
        <v>1.5</v>
      </c>
      <c r="AO22" s="1">
        <v>4.2</v>
      </c>
      <c r="AP22" s="1">
        <v>3.67</v>
      </c>
      <c r="AQ22" s="1">
        <v>11.67</v>
      </c>
      <c r="AR22" s="1">
        <v>0.33</v>
      </c>
      <c r="AS22" s="1">
        <v>3.67</v>
      </c>
      <c r="AT22" s="1">
        <v>1</v>
      </c>
      <c r="AU22" s="1">
        <v>0.33</v>
      </c>
      <c r="AV22" s="1">
        <v>0.33</v>
      </c>
      <c r="AW22" s="1">
        <v>100</v>
      </c>
      <c r="AX22" s="1">
        <v>3.67</v>
      </c>
      <c r="AY22" s="1">
        <v>0.33</v>
      </c>
      <c r="AZ22" s="1">
        <v>0</v>
      </c>
      <c r="BA22" s="1">
        <v>0</v>
      </c>
      <c r="BB22" s="1">
        <v>0.33</v>
      </c>
      <c r="BC22" s="1">
        <v>10.67</v>
      </c>
      <c r="BD22" s="1">
        <v>7.33</v>
      </c>
      <c r="BE22" s="1">
        <v>4</v>
      </c>
      <c r="BF22" s="1">
        <v>1.67</v>
      </c>
      <c r="BG22" s="1">
        <v>3.67</v>
      </c>
      <c r="BH22" s="1">
        <v>1.33</v>
      </c>
      <c r="BI22" s="1">
        <v>1.1599999999999999</v>
      </c>
      <c r="BJ22" s="1">
        <v>15.33</v>
      </c>
      <c r="BK22" s="1">
        <v>10.33</v>
      </c>
      <c r="BL22" s="1">
        <v>67</v>
      </c>
      <c r="BM22" s="1">
        <v>12.33</v>
      </c>
      <c r="BN22" s="1">
        <v>7.67</v>
      </c>
      <c r="BO22" s="1">
        <v>62</v>
      </c>
      <c r="BP22" s="1">
        <v>5.67</v>
      </c>
      <c r="BQ22" s="1">
        <v>3.67</v>
      </c>
      <c r="BR22" s="1">
        <v>65</v>
      </c>
      <c r="BS22" s="1">
        <v>0.33</v>
      </c>
      <c r="BT22" s="1">
        <v>0.33</v>
      </c>
      <c r="BU22" s="1">
        <v>3</v>
      </c>
      <c r="BV22" s="1">
        <v>0</v>
      </c>
      <c r="BW22" s="1">
        <v>0</v>
      </c>
      <c r="BX22" s="1">
        <v>1</v>
      </c>
      <c r="BY22" s="1">
        <v>34.33</v>
      </c>
      <c r="BZ22" s="1">
        <v>4</v>
      </c>
      <c r="CA22" s="1">
        <v>0.67</v>
      </c>
      <c r="CB22" s="1">
        <v>2</v>
      </c>
      <c r="CC22" s="1">
        <v>0.33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f t="shared" si="0"/>
        <v>5.077262499999998</v>
      </c>
      <c r="CL22" s="1">
        <v>2</v>
      </c>
    </row>
    <row r="23" spans="1:90" x14ac:dyDescent="0.25">
      <c r="A23" s="1" t="s">
        <v>60</v>
      </c>
      <c r="B23" s="1">
        <v>7.2</v>
      </c>
      <c r="C23" s="1">
        <v>3</v>
      </c>
      <c r="D23" s="1">
        <v>90</v>
      </c>
      <c r="E23" s="1">
        <v>0.47</v>
      </c>
      <c r="F23" s="1">
        <v>0.5</v>
      </c>
      <c r="G23" s="1">
        <v>0.2</v>
      </c>
      <c r="H23" s="1">
        <v>1</v>
      </c>
      <c r="I23" s="1">
        <v>1.33</v>
      </c>
      <c r="J23" s="1">
        <v>0.33</v>
      </c>
      <c r="K23" s="1">
        <v>1.33</v>
      </c>
      <c r="L23" s="1">
        <v>0</v>
      </c>
      <c r="M23" s="1">
        <v>0.33</v>
      </c>
      <c r="N23" s="1">
        <v>0.67</v>
      </c>
      <c r="O23" s="1">
        <v>0.17</v>
      </c>
      <c r="P23" s="1">
        <v>0.17</v>
      </c>
      <c r="Q23" s="1">
        <v>0.33</v>
      </c>
      <c r="R23" s="1">
        <v>0.33</v>
      </c>
      <c r="S23" s="1">
        <v>0</v>
      </c>
      <c r="T23" s="1">
        <v>0</v>
      </c>
      <c r="U23" s="1">
        <v>4.33</v>
      </c>
      <c r="V23" s="1">
        <v>3</v>
      </c>
      <c r="W23" s="1">
        <v>69</v>
      </c>
      <c r="X23" s="1">
        <v>0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0.03</v>
      </c>
      <c r="AF23" s="1">
        <v>0</v>
      </c>
      <c r="AG23" s="1">
        <v>0</v>
      </c>
      <c r="AH23" s="1">
        <v>0.67</v>
      </c>
      <c r="AI23" s="1">
        <v>0</v>
      </c>
      <c r="AJ23" s="1">
        <v>0</v>
      </c>
      <c r="AK23" s="1">
        <v>14.67</v>
      </c>
      <c r="AL23" s="1">
        <v>1.17</v>
      </c>
      <c r="AM23" s="1">
        <v>9.67</v>
      </c>
      <c r="AN23" s="1">
        <v>0.8</v>
      </c>
      <c r="AO23" s="1">
        <v>2.8</v>
      </c>
      <c r="AP23" s="1">
        <v>-3.33</v>
      </c>
      <c r="AQ23" s="1">
        <v>4.67</v>
      </c>
      <c r="AR23" s="1">
        <v>0</v>
      </c>
      <c r="AS23" s="1">
        <v>2.67</v>
      </c>
      <c r="AT23" s="1">
        <v>1.67</v>
      </c>
      <c r="AU23" s="1">
        <v>0.67</v>
      </c>
      <c r="AV23" s="1">
        <v>0.33</v>
      </c>
      <c r="AW23" s="1">
        <v>49</v>
      </c>
      <c r="AX23" s="1">
        <v>2</v>
      </c>
      <c r="AY23" s="1">
        <v>0</v>
      </c>
      <c r="AZ23" s="1">
        <v>0</v>
      </c>
      <c r="BA23" s="1">
        <v>0.33</v>
      </c>
      <c r="BB23" s="1">
        <v>0.33</v>
      </c>
      <c r="BC23" s="1">
        <v>16</v>
      </c>
      <c r="BD23" s="1">
        <v>10</v>
      </c>
      <c r="BE23" s="1">
        <v>4.67</v>
      </c>
      <c r="BF23" s="1">
        <v>0</v>
      </c>
      <c r="BG23" s="1">
        <v>2.67</v>
      </c>
      <c r="BH23" s="1">
        <v>3</v>
      </c>
      <c r="BI23" s="1">
        <v>2.04</v>
      </c>
      <c r="BJ23" s="1">
        <v>8.33</v>
      </c>
      <c r="BK23" s="1">
        <v>5</v>
      </c>
      <c r="BL23" s="1">
        <v>60</v>
      </c>
      <c r="BM23" s="1">
        <v>6.33</v>
      </c>
      <c r="BN23" s="1">
        <v>4</v>
      </c>
      <c r="BO23" s="1">
        <v>63</v>
      </c>
      <c r="BP23" s="1">
        <v>4.33</v>
      </c>
      <c r="BQ23" s="1">
        <v>3</v>
      </c>
      <c r="BR23" s="1">
        <v>69</v>
      </c>
      <c r="BS23" s="1">
        <v>0</v>
      </c>
      <c r="BT23" s="1">
        <v>0</v>
      </c>
      <c r="BU23" s="1">
        <v>3</v>
      </c>
      <c r="BV23" s="1">
        <v>0</v>
      </c>
      <c r="BW23" s="1">
        <v>0</v>
      </c>
      <c r="BX23" s="1">
        <v>0.33</v>
      </c>
      <c r="BY23" s="1">
        <v>23.67</v>
      </c>
      <c r="BZ23" s="1">
        <v>3.33</v>
      </c>
      <c r="CA23" s="1">
        <v>1.33</v>
      </c>
      <c r="CB23" s="1">
        <v>0.67</v>
      </c>
      <c r="CC23" s="1">
        <v>0.33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f t="shared" si="0"/>
        <v>4.7866621000000018</v>
      </c>
      <c r="CL23" s="1">
        <v>1</v>
      </c>
    </row>
    <row r="24" spans="1:90" x14ac:dyDescent="0.25">
      <c r="A24" s="1" t="s">
        <v>64</v>
      </c>
      <c r="B24" s="1">
        <v>5.2</v>
      </c>
      <c r="C24" s="1">
        <v>3</v>
      </c>
      <c r="D24" s="1">
        <v>14.33</v>
      </c>
      <c r="E24" s="1">
        <v>0.13</v>
      </c>
      <c r="F24" s="1">
        <v>0.17</v>
      </c>
      <c r="G24" s="1">
        <v>0.2</v>
      </c>
      <c r="H24" s="1">
        <v>1</v>
      </c>
      <c r="I24" s="1">
        <v>0.67</v>
      </c>
      <c r="J24" s="1">
        <v>0.33</v>
      </c>
      <c r="K24" s="1">
        <v>0.33</v>
      </c>
      <c r="L24" s="1">
        <v>0.33</v>
      </c>
      <c r="M24" s="1">
        <v>0.33</v>
      </c>
      <c r="N24" s="1">
        <v>0</v>
      </c>
      <c r="O24" s="1">
        <v>0.16</v>
      </c>
      <c r="P24" s="1">
        <v>0.16</v>
      </c>
      <c r="Q24" s="1">
        <v>0.33</v>
      </c>
      <c r="R24" s="1">
        <v>0.33</v>
      </c>
      <c r="S24" s="1">
        <v>0</v>
      </c>
      <c r="T24" s="1">
        <v>0</v>
      </c>
      <c r="U24" s="1">
        <v>0.33</v>
      </c>
      <c r="V24" s="1">
        <v>0.33</v>
      </c>
      <c r="W24" s="1">
        <v>100</v>
      </c>
      <c r="X24" s="1">
        <v>0</v>
      </c>
      <c r="Y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0.03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12</v>
      </c>
      <c r="AL24" s="1">
        <v>0.2</v>
      </c>
      <c r="AM24" s="1">
        <v>12.47</v>
      </c>
      <c r="AN24" s="1">
        <v>0.7</v>
      </c>
      <c r="AO24" s="1">
        <v>2.6</v>
      </c>
      <c r="AP24" s="1">
        <v>2</v>
      </c>
      <c r="AQ24" s="1">
        <v>10</v>
      </c>
      <c r="AR24" s="1">
        <v>0.67</v>
      </c>
      <c r="AS24" s="1">
        <v>3</v>
      </c>
      <c r="AT24" s="1">
        <v>0.33</v>
      </c>
      <c r="AU24" s="1">
        <v>0</v>
      </c>
      <c r="AV24" s="1">
        <v>0</v>
      </c>
      <c r="AX24" s="1">
        <v>0.67</v>
      </c>
      <c r="AY24" s="1">
        <v>0</v>
      </c>
      <c r="AZ24" s="1">
        <v>0.33</v>
      </c>
      <c r="BA24" s="1">
        <v>0</v>
      </c>
      <c r="BB24" s="1">
        <v>0.33</v>
      </c>
      <c r="BC24" s="1">
        <v>17.670000000000002</v>
      </c>
      <c r="BD24" s="1">
        <v>12.67</v>
      </c>
      <c r="BE24" s="1">
        <v>4.33</v>
      </c>
      <c r="BF24" s="1">
        <v>0.33</v>
      </c>
      <c r="BG24" s="1">
        <v>3</v>
      </c>
      <c r="BH24" s="1">
        <v>3</v>
      </c>
      <c r="BI24" s="1">
        <v>1.87</v>
      </c>
      <c r="BJ24" s="1">
        <v>2</v>
      </c>
      <c r="BK24" s="1">
        <v>1.67</v>
      </c>
      <c r="BL24" s="1">
        <v>84</v>
      </c>
      <c r="BM24" s="1">
        <v>1.67</v>
      </c>
      <c r="BN24" s="1">
        <v>1.33</v>
      </c>
      <c r="BO24" s="1">
        <v>80</v>
      </c>
      <c r="BP24" s="1">
        <v>0.33</v>
      </c>
      <c r="BQ24" s="1">
        <v>0.33</v>
      </c>
      <c r="BR24" s="1">
        <v>100</v>
      </c>
      <c r="BS24" s="1">
        <v>0</v>
      </c>
      <c r="BT24" s="1">
        <v>0</v>
      </c>
      <c r="BU24" s="1">
        <v>0</v>
      </c>
      <c r="BV24" s="1">
        <v>3</v>
      </c>
      <c r="BW24" s="1">
        <v>0</v>
      </c>
      <c r="BX24" s="1">
        <v>0.33</v>
      </c>
      <c r="BY24" s="1">
        <v>5</v>
      </c>
      <c r="BZ24" s="1">
        <v>0.67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f t="shared" si="0"/>
        <v>5.3255657000000021</v>
      </c>
      <c r="CL24" s="1">
        <v>1</v>
      </c>
    </row>
    <row r="25" spans="1:90" x14ac:dyDescent="0.25">
      <c r="A25" s="1" t="s">
        <v>67</v>
      </c>
      <c r="B25" s="1">
        <v>5.4</v>
      </c>
      <c r="C25" s="1">
        <v>3</v>
      </c>
      <c r="D25" s="1">
        <v>52.67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6.33</v>
      </c>
      <c r="V25" s="1">
        <v>5.33</v>
      </c>
      <c r="W25" s="1">
        <v>84</v>
      </c>
      <c r="X25" s="1">
        <v>0.33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2.33</v>
      </c>
      <c r="AM25" s="1">
        <v>3.4</v>
      </c>
      <c r="AN25" s="1">
        <v>0</v>
      </c>
      <c r="AO25" s="1">
        <v>2.8</v>
      </c>
      <c r="AP25" s="1">
        <v>5.67</v>
      </c>
      <c r="AQ25" s="1">
        <v>5.67</v>
      </c>
      <c r="AR25" s="1">
        <v>0</v>
      </c>
      <c r="AS25" s="1">
        <v>1.67</v>
      </c>
      <c r="AT25" s="1">
        <v>2.33</v>
      </c>
      <c r="AU25" s="1">
        <v>1.33</v>
      </c>
      <c r="AV25" s="1">
        <v>1</v>
      </c>
      <c r="AW25" s="1">
        <v>75</v>
      </c>
      <c r="AX25" s="1">
        <v>2</v>
      </c>
      <c r="AY25" s="1">
        <v>0.33</v>
      </c>
      <c r="AZ25" s="1">
        <v>0</v>
      </c>
      <c r="BA25" s="1">
        <v>0.33</v>
      </c>
      <c r="BB25" s="1">
        <v>0.67</v>
      </c>
      <c r="BC25" s="1">
        <v>18.329999999999998</v>
      </c>
      <c r="BD25" s="1">
        <v>11.33</v>
      </c>
      <c r="BE25" s="1">
        <v>8.67</v>
      </c>
      <c r="BF25" s="1">
        <v>1.67</v>
      </c>
      <c r="BG25" s="1">
        <v>2.67</v>
      </c>
      <c r="BH25" s="1">
        <v>3</v>
      </c>
      <c r="BI25" s="1">
        <v>2.56</v>
      </c>
      <c r="BJ25" s="1">
        <v>13.33</v>
      </c>
      <c r="BK25" s="1">
        <v>10</v>
      </c>
      <c r="BL25" s="1">
        <v>75</v>
      </c>
      <c r="BM25" s="1">
        <v>10</v>
      </c>
      <c r="BN25" s="1">
        <v>7.33</v>
      </c>
      <c r="BO25" s="1">
        <v>73</v>
      </c>
      <c r="BP25" s="1">
        <v>6.33</v>
      </c>
      <c r="BQ25" s="1">
        <v>5.33</v>
      </c>
      <c r="BR25" s="1">
        <v>84</v>
      </c>
      <c r="BS25" s="1">
        <v>0</v>
      </c>
      <c r="BT25" s="1">
        <v>0</v>
      </c>
      <c r="BU25" s="1">
        <v>2</v>
      </c>
      <c r="BV25" s="1">
        <v>1</v>
      </c>
      <c r="BW25" s="1">
        <v>2</v>
      </c>
      <c r="BX25" s="1">
        <v>0.67</v>
      </c>
      <c r="BY25" s="1">
        <v>21.67</v>
      </c>
      <c r="BZ25" s="1">
        <v>0</v>
      </c>
      <c r="CA25" s="1">
        <v>0.67</v>
      </c>
      <c r="CB25" s="1">
        <v>0.33</v>
      </c>
      <c r="CC25" s="1">
        <v>0.33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f t="shared" si="0"/>
        <v>3.8694217000000002</v>
      </c>
      <c r="CL25" s="1">
        <v>1</v>
      </c>
    </row>
    <row r="26" spans="1:90" x14ac:dyDescent="0.25">
      <c r="A26" s="1" t="s">
        <v>104</v>
      </c>
      <c r="B26" s="1">
        <v>6</v>
      </c>
      <c r="C26" s="1">
        <v>2</v>
      </c>
      <c r="D26" s="1">
        <v>45.5</v>
      </c>
      <c r="E26" s="1">
        <v>0.02</v>
      </c>
      <c r="F26" s="1">
        <v>0</v>
      </c>
      <c r="G26" s="1">
        <v>0</v>
      </c>
      <c r="H26" s="1">
        <v>0</v>
      </c>
      <c r="I26" s="1">
        <v>0.5</v>
      </c>
      <c r="J26" s="1">
        <v>0</v>
      </c>
      <c r="K26" s="1">
        <v>0</v>
      </c>
      <c r="L26" s="1">
        <v>0.5</v>
      </c>
      <c r="M26" s="1">
        <v>0</v>
      </c>
      <c r="N26" s="1">
        <v>0</v>
      </c>
      <c r="O26" s="1">
        <v>0.02</v>
      </c>
      <c r="P26" s="1">
        <v>0.02</v>
      </c>
      <c r="Q26" s="1">
        <v>0</v>
      </c>
      <c r="R26" s="1">
        <v>0</v>
      </c>
      <c r="S26" s="1">
        <v>0</v>
      </c>
      <c r="T26" s="1">
        <v>0</v>
      </c>
      <c r="U26" s="1">
        <v>4.5</v>
      </c>
      <c r="V26" s="1">
        <v>2</v>
      </c>
      <c r="W26" s="1">
        <v>44</v>
      </c>
      <c r="X26" s="1">
        <v>1</v>
      </c>
      <c r="Y26" s="1">
        <v>0.5</v>
      </c>
      <c r="Z26" s="1">
        <v>50</v>
      </c>
      <c r="AA26" s="1">
        <v>0</v>
      </c>
      <c r="AB26" s="1">
        <v>0</v>
      </c>
      <c r="AC26" s="1">
        <v>0</v>
      </c>
      <c r="AD26" s="1">
        <v>0</v>
      </c>
      <c r="AE26" s="1">
        <v>0.02</v>
      </c>
      <c r="AF26" s="1">
        <v>0</v>
      </c>
      <c r="AG26" s="1">
        <v>0</v>
      </c>
      <c r="AH26" s="1">
        <v>0.5</v>
      </c>
      <c r="AI26" s="1">
        <v>0</v>
      </c>
      <c r="AJ26" s="1">
        <v>0</v>
      </c>
      <c r="AK26" s="1">
        <v>7</v>
      </c>
      <c r="AL26" s="1">
        <v>2.5</v>
      </c>
      <c r="AM26" s="1">
        <v>3.2</v>
      </c>
      <c r="AN26" s="1">
        <v>0.1</v>
      </c>
      <c r="AO26" s="1">
        <v>2.1</v>
      </c>
      <c r="AP26" s="1">
        <v>2.5</v>
      </c>
      <c r="AQ26" s="1">
        <v>2.5</v>
      </c>
      <c r="AR26" s="1">
        <v>0</v>
      </c>
      <c r="AS26" s="1">
        <v>1</v>
      </c>
      <c r="AT26" s="1">
        <v>2.5</v>
      </c>
      <c r="AU26" s="1">
        <v>0</v>
      </c>
      <c r="AV26" s="1">
        <v>0</v>
      </c>
      <c r="AX26" s="1">
        <v>0.5</v>
      </c>
      <c r="AY26" s="1">
        <v>1</v>
      </c>
      <c r="AZ26" s="1">
        <v>0</v>
      </c>
      <c r="BA26" s="1">
        <v>0</v>
      </c>
      <c r="BB26" s="1">
        <v>1</v>
      </c>
      <c r="BC26" s="1">
        <v>15</v>
      </c>
      <c r="BD26" s="1">
        <v>9</v>
      </c>
      <c r="BE26" s="1">
        <v>6</v>
      </c>
      <c r="BF26" s="1">
        <v>0.5</v>
      </c>
      <c r="BG26" s="1">
        <v>2</v>
      </c>
      <c r="BH26" s="1">
        <v>5</v>
      </c>
      <c r="BI26" s="1">
        <v>2.58</v>
      </c>
      <c r="BJ26" s="1">
        <v>7.5</v>
      </c>
      <c r="BK26" s="1">
        <v>4.5</v>
      </c>
      <c r="BL26" s="1">
        <v>60</v>
      </c>
      <c r="BM26" s="1">
        <v>6</v>
      </c>
      <c r="BN26" s="1">
        <v>3</v>
      </c>
      <c r="BO26" s="1">
        <v>50</v>
      </c>
      <c r="BP26" s="1">
        <v>4.5</v>
      </c>
      <c r="BQ26" s="1">
        <v>2</v>
      </c>
      <c r="BR26" s="1">
        <v>44</v>
      </c>
      <c r="BS26" s="1">
        <v>0</v>
      </c>
      <c r="BT26" s="1">
        <v>0</v>
      </c>
      <c r="BU26" s="1">
        <v>1</v>
      </c>
      <c r="BV26" s="1">
        <v>1</v>
      </c>
      <c r="BW26" s="1">
        <v>0</v>
      </c>
      <c r="BX26" s="1">
        <v>0.5</v>
      </c>
      <c r="BY26" s="1">
        <v>13.5</v>
      </c>
      <c r="BZ26" s="1">
        <v>1.5</v>
      </c>
      <c r="CA26" s="1">
        <v>0.5</v>
      </c>
      <c r="CB26" s="1">
        <v>1.5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f t="shared" si="0"/>
        <v>2.6794739999999986</v>
      </c>
      <c r="CL26" s="1">
        <v>1</v>
      </c>
    </row>
    <row r="27" spans="1:90" x14ac:dyDescent="0.25">
      <c r="A27" s="1" t="s">
        <v>69</v>
      </c>
      <c r="B27" s="1">
        <v>5.2</v>
      </c>
      <c r="C27" s="1">
        <v>2</v>
      </c>
      <c r="D27" s="1">
        <v>24.5</v>
      </c>
      <c r="E27" s="1">
        <v>0.35</v>
      </c>
      <c r="F27" s="1">
        <v>0.33</v>
      </c>
      <c r="G27" s="1">
        <v>0.3</v>
      </c>
      <c r="H27" s="1">
        <v>1</v>
      </c>
      <c r="I27" s="1">
        <v>1.5</v>
      </c>
      <c r="J27" s="1">
        <v>0.5</v>
      </c>
      <c r="K27" s="1">
        <v>1</v>
      </c>
      <c r="L27" s="1">
        <v>0.5</v>
      </c>
      <c r="M27" s="1">
        <v>0</v>
      </c>
      <c r="N27" s="1">
        <v>1</v>
      </c>
      <c r="O27" s="1">
        <v>0.08</v>
      </c>
      <c r="P27" s="1">
        <v>0.08</v>
      </c>
      <c r="Q27" s="1">
        <v>0</v>
      </c>
      <c r="R27" s="1">
        <v>0</v>
      </c>
      <c r="S27" s="1">
        <v>0</v>
      </c>
      <c r="T27" s="1">
        <v>0</v>
      </c>
      <c r="U27" s="1">
        <v>2</v>
      </c>
      <c r="V27" s="1">
        <v>1.5</v>
      </c>
      <c r="W27" s="1">
        <v>75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0.5</v>
      </c>
      <c r="AD27" s="1">
        <v>0.5</v>
      </c>
      <c r="AE27" s="1">
        <v>0.23</v>
      </c>
      <c r="AF27" s="1">
        <v>0.5</v>
      </c>
      <c r="AG27" s="1">
        <v>0</v>
      </c>
      <c r="AH27" s="1">
        <v>0.5</v>
      </c>
      <c r="AI27" s="1">
        <v>0</v>
      </c>
      <c r="AJ27" s="1">
        <v>0</v>
      </c>
      <c r="AK27" s="1">
        <v>12</v>
      </c>
      <c r="AL27" s="1">
        <v>5.25</v>
      </c>
      <c r="AM27" s="1">
        <v>8.1999999999999993</v>
      </c>
      <c r="AN27" s="1">
        <v>1</v>
      </c>
      <c r="AO27" s="1">
        <v>2.4</v>
      </c>
      <c r="AP27" s="1">
        <v>0.5</v>
      </c>
      <c r="AQ27" s="1">
        <v>5</v>
      </c>
      <c r="AR27" s="1">
        <v>0</v>
      </c>
      <c r="AS27" s="1">
        <v>2</v>
      </c>
      <c r="AT27" s="1">
        <v>0</v>
      </c>
      <c r="AU27" s="1">
        <v>0.5</v>
      </c>
      <c r="AV27" s="1">
        <v>0.5</v>
      </c>
      <c r="AW27" s="1">
        <v>100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20.5</v>
      </c>
      <c r="BD27" s="1">
        <v>16</v>
      </c>
      <c r="BE27" s="1">
        <v>4</v>
      </c>
      <c r="BF27" s="1">
        <v>0</v>
      </c>
      <c r="BG27" s="1">
        <v>4.5</v>
      </c>
      <c r="BH27" s="1">
        <v>4</v>
      </c>
      <c r="BI27" s="1">
        <v>2.2000000000000002</v>
      </c>
      <c r="BJ27" s="1">
        <v>5</v>
      </c>
      <c r="BK27" s="1">
        <v>2.5</v>
      </c>
      <c r="BL27" s="1">
        <v>50</v>
      </c>
      <c r="BM27" s="1">
        <v>4</v>
      </c>
      <c r="BN27" s="1">
        <v>1.5</v>
      </c>
      <c r="BO27" s="1">
        <v>38</v>
      </c>
      <c r="BP27" s="1">
        <v>2</v>
      </c>
      <c r="BQ27" s="1">
        <v>1.5</v>
      </c>
      <c r="BR27" s="1">
        <v>75</v>
      </c>
      <c r="BS27" s="1">
        <v>0</v>
      </c>
      <c r="BT27" s="1">
        <v>0</v>
      </c>
      <c r="BU27" s="1">
        <v>0</v>
      </c>
      <c r="BV27" s="1">
        <v>2</v>
      </c>
      <c r="BW27" s="1">
        <v>0</v>
      </c>
      <c r="BX27" s="1">
        <v>0</v>
      </c>
      <c r="BY27" s="1">
        <v>12</v>
      </c>
      <c r="BZ27" s="1">
        <v>1.5</v>
      </c>
      <c r="CA27" s="1">
        <v>0.5</v>
      </c>
      <c r="CB27" s="1">
        <v>1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f t="shared" si="0"/>
        <v>5.3965382000000002</v>
      </c>
      <c r="CL27" s="1">
        <v>1</v>
      </c>
    </row>
    <row r="28" spans="1:90" x14ac:dyDescent="0.25">
      <c r="A28" s="1" t="s">
        <v>71</v>
      </c>
      <c r="B28" s="1">
        <v>7.4</v>
      </c>
      <c r="C28" s="1">
        <v>3</v>
      </c>
      <c r="D28" s="1">
        <v>70</v>
      </c>
      <c r="E28" s="1">
        <v>0.35</v>
      </c>
      <c r="F28" s="1">
        <v>0.33</v>
      </c>
      <c r="G28" s="1">
        <v>0.4</v>
      </c>
      <c r="H28" s="1">
        <v>1</v>
      </c>
      <c r="I28" s="1">
        <v>1.33</v>
      </c>
      <c r="J28" s="1">
        <v>0.67</v>
      </c>
      <c r="K28" s="1">
        <v>1.33</v>
      </c>
      <c r="L28" s="1">
        <v>0</v>
      </c>
      <c r="M28" s="1">
        <v>0.67</v>
      </c>
      <c r="N28" s="1">
        <v>1</v>
      </c>
      <c r="O28" s="1">
        <v>0.33</v>
      </c>
      <c r="P28" s="1">
        <v>0.33</v>
      </c>
      <c r="Q28" s="1">
        <v>0.33</v>
      </c>
      <c r="R28" s="1">
        <v>0.33</v>
      </c>
      <c r="S28" s="1">
        <v>0</v>
      </c>
      <c r="T28" s="1">
        <v>0.33</v>
      </c>
      <c r="U28" s="1">
        <v>7</v>
      </c>
      <c r="V28" s="1">
        <v>4</v>
      </c>
      <c r="W28" s="1">
        <v>57</v>
      </c>
      <c r="X28" s="1">
        <v>0.67</v>
      </c>
      <c r="Y28" s="1">
        <v>0.33</v>
      </c>
      <c r="Z28" s="1">
        <v>49</v>
      </c>
      <c r="AA28" s="1">
        <v>0</v>
      </c>
      <c r="AB28" s="1">
        <v>0</v>
      </c>
      <c r="AC28" s="1">
        <v>0.67</v>
      </c>
      <c r="AD28" s="1">
        <v>0</v>
      </c>
      <c r="AE28" s="1">
        <v>0.09</v>
      </c>
      <c r="AF28" s="1">
        <v>0</v>
      </c>
      <c r="AG28" s="1">
        <v>0</v>
      </c>
      <c r="AH28" s="1">
        <v>0.67</v>
      </c>
      <c r="AI28" s="1">
        <v>0</v>
      </c>
      <c r="AJ28" s="1">
        <v>0.33</v>
      </c>
      <c r="AK28" s="1">
        <v>28.67</v>
      </c>
      <c r="AL28" s="1">
        <v>9.33</v>
      </c>
      <c r="AM28" s="1">
        <v>14.2</v>
      </c>
      <c r="AN28" s="1">
        <v>1.6</v>
      </c>
      <c r="AO28" s="1">
        <v>3.5</v>
      </c>
      <c r="AP28" s="1">
        <v>-0.33</v>
      </c>
      <c r="AQ28" s="1">
        <v>7.67</v>
      </c>
      <c r="AR28" s="1">
        <v>0</v>
      </c>
      <c r="AS28" s="1">
        <v>2.33</v>
      </c>
      <c r="AT28" s="1">
        <v>2</v>
      </c>
      <c r="AU28" s="1">
        <v>0.33</v>
      </c>
      <c r="AV28" s="1">
        <v>0</v>
      </c>
      <c r="AW28" s="1">
        <v>0</v>
      </c>
      <c r="AX28" s="1">
        <v>2</v>
      </c>
      <c r="AY28" s="1">
        <v>0.33</v>
      </c>
      <c r="AZ28" s="1">
        <v>0</v>
      </c>
      <c r="BA28" s="1">
        <v>1</v>
      </c>
      <c r="BB28" s="1">
        <v>1.33</v>
      </c>
      <c r="BC28" s="1">
        <v>12.67</v>
      </c>
      <c r="BD28" s="1">
        <v>7.67</v>
      </c>
      <c r="BE28" s="1">
        <v>4</v>
      </c>
      <c r="BF28" s="1">
        <v>0.33</v>
      </c>
      <c r="BG28" s="1">
        <v>1.67</v>
      </c>
      <c r="BH28" s="1">
        <v>3.67</v>
      </c>
      <c r="BI28" s="1">
        <v>1.88</v>
      </c>
      <c r="BJ28" s="1">
        <v>10.33</v>
      </c>
      <c r="BK28" s="1">
        <v>6.67</v>
      </c>
      <c r="BL28" s="1">
        <v>65</v>
      </c>
      <c r="BM28" s="1">
        <v>8.33</v>
      </c>
      <c r="BN28" s="1">
        <v>4.67</v>
      </c>
      <c r="BO28" s="1">
        <v>56</v>
      </c>
      <c r="BP28" s="1">
        <v>7</v>
      </c>
      <c r="BQ28" s="1">
        <v>4</v>
      </c>
      <c r="BR28" s="1">
        <v>57</v>
      </c>
      <c r="BS28" s="1">
        <v>0</v>
      </c>
      <c r="BT28" s="1">
        <v>0</v>
      </c>
      <c r="BU28" s="1">
        <v>2</v>
      </c>
      <c r="BV28" s="1">
        <v>1</v>
      </c>
      <c r="BW28" s="1">
        <v>0</v>
      </c>
      <c r="BX28" s="1">
        <v>0.67</v>
      </c>
      <c r="BY28" s="1">
        <v>22</v>
      </c>
      <c r="BZ28" s="1">
        <v>6.33</v>
      </c>
      <c r="CA28" s="1">
        <v>1.33</v>
      </c>
      <c r="CB28" s="1">
        <v>0.67</v>
      </c>
      <c r="CC28" s="1">
        <v>0.67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f t="shared" si="0"/>
        <v>2.7106146999999994</v>
      </c>
      <c r="CL28" s="1">
        <v>1</v>
      </c>
    </row>
    <row r="29" spans="1:90" x14ac:dyDescent="0.25">
      <c r="A29" s="1" t="s">
        <v>73</v>
      </c>
      <c r="B29" s="1">
        <v>6.5</v>
      </c>
      <c r="C29" s="1">
        <v>2</v>
      </c>
      <c r="D29" s="1">
        <v>41.5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</v>
      </c>
      <c r="V29" s="1">
        <v>2</v>
      </c>
      <c r="W29" s="1">
        <v>100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0.5</v>
      </c>
      <c r="AI29" s="1">
        <v>0</v>
      </c>
      <c r="AJ29" s="1">
        <v>0</v>
      </c>
      <c r="AK29" s="1">
        <v>1</v>
      </c>
      <c r="AL29" s="1">
        <v>1.4</v>
      </c>
      <c r="AM29" s="1">
        <v>0</v>
      </c>
      <c r="AN29" s="1">
        <v>0</v>
      </c>
      <c r="AO29" s="1">
        <v>1.2</v>
      </c>
      <c r="AP29" s="1">
        <v>-1</v>
      </c>
      <c r="AQ29" s="1">
        <v>-1</v>
      </c>
      <c r="AR29" s="1">
        <v>0</v>
      </c>
      <c r="AS29" s="1">
        <v>0.5</v>
      </c>
      <c r="AT29" s="1">
        <v>2</v>
      </c>
      <c r="AU29" s="1">
        <v>0</v>
      </c>
      <c r="AV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14.5</v>
      </c>
      <c r="BD29" s="1">
        <v>11</v>
      </c>
      <c r="BE29" s="1">
        <v>7.5</v>
      </c>
      <c r="BF29" s="1">
        <v>1.5</v>
      </c>
      <c r="BG29" s="1">
        <v>1</v>
      </c>
      <c r="BH29" s="1">
        <v>2</v>
      </c>
      <c r="BI29" s="1">
        <v>1.99</v>
      </c>
      <c r="BJ29" s="1">
        <v>7.5</v>
      </c>
      <c r="BK29" s="1">
        <v>7</v>
      </c>
      <c r="BL29" s="1">
        <v>93</v>
      </c>
      <c r="BM29" s="1">
        <v>3</v>
      </c>
      <c r="BN29" s="1">
        <v>3</v>
      </c>
      <c r="BO29" s="1">
        <v>100</v>
      </c>
      <c r="BP29" s="1">
        <v>2</v>
      </c>
      <c r="BQ29" s="1">
        <v>2</v>
      </c>
      <c r="BR29" s="1">
        <v>100</v>
      </c>
      <c r="BS29" s="1">
        <v>0</v>
      </c>
      <c r="BT29" s="1">
        <v>0</v>
      </c>
      <c r="BU29" s="1">
        <v>1</v>
      </c>
      <c r="BV29" s="1">
        <v>1</v>
      </c>
      <c r="BW29" s="1">
        <v>1</v>
      </c>
      <c r="BX29" s="1">
        <v>0</v>
      </c>
      <c r="BY29" s="1">
        <v>13</v>
      </c>
      <c r="BZ29" s="1">
        <v>0.5</v>
      </c>
      <c r="CA29" s="1">
        <v>1.5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f t="shared" si="0"/>
        <v>4.4445498999999993</v>
      </c>
      <c r="CL29" s="1">
        <v>1</v>
      </c>
    </row>
    <row r="30" spans="1:90" x14ac:dyDescent="0.25">
      <c r="A30" s="1" t="s">
        <v>84</v>
      </c>
      <c r="B30" s="1">
        <v>6.9</v>
      </c>
      <c r="C30" s="1">
        <v>2</v>
      </c>
      <c r="D30" s="1">
        <v>67.5</v>
      </c>
      <c r="E30" s="1">
        <v>0.06</v>
      </c>
      <c r="F30" s="1">
        <v>0</v>
      </c>
      <c r="G30" s="1">
        <v>0.1</v>
      </c>
      <c r="H30" s="1">
        <v>0</v>
      </c>
      <c r="I30" s="1">
        <v>1</v>
      </c>
      <c r="J30" s="1">
        <v>0.5</v>
      </c>
      <c r="K30" s="1">
        <v>0</v>
      </c>
      <c r="L30" s="1">
        <v>1</v>
      </c>
      <c r="M30" s="1">
        <v>0</v>
      </c>
      <c r="N30" s="1">
        <v>0</v>
      </c>
      <c r="O30" s="1">
        <v>0.08</v>
      </c>
      <c r="P30" s="1">
        <v>0.08</v>
      </c>
      <c r="Q30" s="1">
        <v>0</v>
      </c>
      <c r="R30" s="1">
        <v>0</v>
      </c>
      <c r="S30" s="1">
        <v>0</v>
      </c>
      <c r="T30" s="1">
        <v>0</v>
      </c>
      <c r="U30" s="1">
        <v>9</v>
      </c>
      <c r="V30" s="1">
        <v>6</v>
      </c>
      <c r="W30" s="1">
        <v>67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0.04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5</v>
      </c>
      <c r="AL30" s="1">
        <v>13.4</v>
      </c>
      <c r="AM30" s="1">
        <v>6.5</v>
      </c>
      <c r="AN30" s="1">
        <v>0.4</v>
      </c>
      <c r="AO30" s="1">
        <v>2.6</v>
      </c>
      <c r="AP30" s="1">
        <v>4.5</v>
      </c>
      <c r="AQ30" s="1">
        <v>4.5</v>
      </c>
      <c r="AR30" s="1">
        <v>0</v>
      </c>
      <c r="AS30" s="1">
        <v>1.5</v>
      </c>
      <c r="AT30" s="1">
        <v>1.5</v>
      </c>
      <c r="AU30" s="1">
        <v>1</v>
      </c>
      <c r="AV30" s="1">
        <v>1</v>
      </c>
      <c r="AW30" s="1">
        <v>100</v>
      </c>
      <c r="AX30" s="1">
        <v>2.5</v>
      </c>
      <c r="AY30" s="1">
        <v>1</v>
      </c>
      <c r="AZ30" s="1">
        <v>0</v>
      </c>
      <c r="BA30" s="1">
        <v>0.5</v>
      </c>
      <c r="BB30" s="1">
        <v>1.5</v>
      </c>
      <c r="BC30" s="1">
        <v>12</v>
      </c>
      <c r="BD30" s="1">
        <v>8.5</v>
      </c>
      <c r="BE30" s="1">
        <v>5</v>
      </c>
      <c r="BF30" s="1">
        <v>0.5</v>
      </c>
      <c r="BG30" s="1">
        <v>3.5</v>
      </c>
      <c r="BH30" s="1">
        <v>1</v>
      </c>
      <c r="BI30" s="1">
        <v>1.33</v>
      </c>
      <c r="BJ30" s="1">
        <v>22</v>
      </c>
      <c r="BK30" s="1">
        <v>17</v>
      </c>
      <c r="BL30" s="1">
        <v>77</v>
      </c>
      <c r="BM30" s="1">
        <v>19</v>
      </c>
      <c r="BN30" s="1">
        <v>13.5</v>
      </c>
      <c r="BO30" s="1">
        <v>71</v>
      </c>
      <c r="BP30" s="1">
        <v>9</v>
      </c>
      <c r="BQ30" s="1">
        <v>6</v>
      </c>
      <c r="BR30" s="1">
        <v>67</v>
      </c>
      <c r="BS30" s="1">
        <v>1</v>
      </c>
      <c r="BT30" s="1">
        <v>0</v>
      </c>
      <c r="BU30" s="1">
        <v>2</v>
      </c>
      <c r="BV30" s="1">
        <v>0</v>
      </c>
      <c r="BW30" s="1">
        <v>1</v>
      </c>
      <c r="BX30" s="1">
        <v>0</v>
      </c>
      <c r="BY30" s="1">
        <v>35.5</v>
      </c>
      <c r="BZ30" s="1">
        <v>0.5</v>
      </c>
      <c r="CA30" s="1">
        <v>3.5</v>
      </c>
      <c r="CB30" s="1">
        <v>1.5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f t="shared" si="0"/>
        <v>3.9218869000000001</v>
      </c>
      <c r="CL30" s="1">
        <v>1</v>
      </c>
    </row>
    <row r="31" spans="1:90" x14ac:dyDescent="0.25">
      <c r="A31" s="1" t="s">
        <v>113</v>
      </c>
      <c r="B31" s="1">
        <v>4.5999999999999996</v>
      </c>
      <c r="C31" s="1">
        <v>1</v>
      </c>
      <c r="D31" s="1">
        <v>28</v>
      </c>
      <c r="E31" s="1">
        <v>0.38</v>
      </c>
      <c r="F31" s="1">
        <v>1</v>
      </c>
      <c r="G31" s="1">
        <v>0.7</v>
      </c>
      <c r="H31" s="1">
        <v>1</v>
      </c>
      <c r="I31" s="1">
        <v>3</v>
      </c>
      <c r="J31" s="1">
        <v>1</v>
      </c>
      <c r="K31" s="1">
        <v>3</v>
      </c>
      <c r="L31" s="1">
        <v>0</v>
      </c>
      <c r="M31" s="1">
        <v>1</v>
      </c>
      <c r="N31" s="1">
        <v>0</v>
      </c>
      <c r="O31" s="1">
        <v>0.52</v>
      </c>
      <c r="P31" s="1">
        <v>0.52</v>
      </c>
      <c r="Q31" s="1">
        <v>0</v>
      </c>
      <c r="R31" s="1">
        <v>0</v>
      </c>
      <c r="S31" s="1">
        <v>0</v>
      </c>
      <c r="T31" s="1">
        <v>0</v>
      </c>
      <c r="U31" s="1">
        <v>3</v>
      </c>
      <c r="V31" s="1">
        <v>3</v>
      </c>
      <c r="W31" s="1">
        <v>100</v>
      </c>
      <c r="X31" s="1">
        <v>0</v>
      </c>
      <c r="Y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0.16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55</v>
      </c>
      <c r="AL31" s="1">
        <v>10.8</v>
      </c>
      <c r="AM31" s="1">
        <v>5</v>
      </c>
      <c r="AN31" s="1">
        <v>2.6</v>
      </c>
      <c r="AO31" s="1">
        <v>4.4000000000000004</v>
      </c>
      <c r="AP31" s="1">
        <v>0</v>
      </c>
      <c r="AQ31" s="1">
        <v>9</v>
      </c>
      <c r="AR31" s="1">
        <v>0</v>
      </c>
      <c r="AS31" s="1">
        <v>4</v>
      </c>
      <c r="AT31" s="1">
        <v>0</v>
      </c>
      <c r="AU31" s="1">
        <v>0</v>
      </c>
      <c r="AV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8</v>
      </c>
      <c r="BD31" s="1">
        <v>5</v>
      </c>
      <c r="BE31" s="1">
        <v>4</v>
      </c>
      <c r="BF31" s="1">
        <v>1</v>
      </c>
      <c r="BG31" s="1">
        <v>1</v>
      </c>
      <c r="BH31" s="1">
        <v>1</v>
      </c>
      <c r="BI31" s="1">
        <v>0.93</v>
      </c>
      <c r="BJ31" s="1">
        <v>3</v>
      </c>
      <c r="BK31" s="1">
        <v>3</v>
      </c>
      <c r="BL31" s="1">
        <v>100</v>
      </c>
      <c r="BM31" s="1">
        <v>3</v>
      </c>
      <c r="BN31" s="1">
        <v>3</v>
      </c>
      <c r="BO31" s="1">
        <v>100</v>
      </c>
      <c r="BP31" s="1">
        <v>3</v>
      </c>
      <c r="BQ31" s="1">
        <v>3</v>
      </c>
      <c r="BR31" s="1">
        <v>100</v>
      </c>
      <c r="BS31" s="1">
        <v>0</v>
      </c>
      <c r="BT31" s="1">
        <v>0</v>
      </c>
      <c r="BU31" s="1">
        <v>0</v>
      </c>
      <c r="BV31" s="1">
        <v>1</v>
      </c>
      <c r="BW31" s="1">
        <v>0</v>
      </c>
      <c r="BX31" s="1">
        <v>3</v>
      </c>
      <c r="BY31" s="1">
        <v>16</v>
      </c>
      <c r="BZ31" s="1">
        <v>11</v>
      </c>
      <c r="CA31" s="1">
        <v>0</v>
      </c>
      <c r="CB31" s="1">
        <v>0</v>
      </c>
      <c r="CC31" s="1">
        <v>1</v>
      </c>
      <c r="CD31" s="1">
        <v>1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f t="shared" si="0"/>
        <v>4.6546021000000017</v>
      </c>
      <c r="CL31" s="1">
        <v>1</v>
      </c>
    </row>
    <row r="32" spans="1:90" x14ac:dyDescent="0.25">
      <c r="A32" s="1" t="s">
        <v>107</v>
      </c>
      <c r="B32" s="1">
        <v>6.5</v>
      </c>
      <c r="C32" s="1">
        <v>3</v>
      </c>
      <c r="D32" s="1">
        <v>81</v>
      </c>
      <c r="E32" s="1">
        <v>0.26</v>
      </c>
      <c r="F32" s="1">
        <v>0</v>
      </c>
      <c r="G32" s="1">
        <v>0.4</v>
      </c>
      <c r="H32" s="1">
        <v>0</v>
      </c>
      <c r="I32" s="1">
        <v>1.67</v>
      </c>
      <c r="J32" s="1">
        <v>0.67</v>
      </c>
      <c r="K32" s="1">
        <v>1.67</v>
      </c>
      <c r="L32" s="1">
        <v>0</v>
      </c>
      <c r="M32" s="1">
        <v>0.33</v>
      </c>
      <c r="N32" s="1">
        <v>0.33</v>
      </c>
      <c r="O32" s="1">
        <v>0.24</v>
      </c>
      <c r="P32" s="1">
        <v>0.24</v>
      </c>
      <c r="Q32" s="1">
        <v>0</v>
      </c>
      <c r="R32" s="1">
        <v>0</v>
      </c>
      <c r="S32" s="1">
        <v>0</v>
      </c>
      <c r="T32" s="1">
        <v>0</v>
      </c>
      <c r="U32" s="1">
        <v>9.67</v>
      </c>
      <c r="V32" s="1">
        <v>6.33</v>
      </c>
      <c r="W32" s="1">
        <v>65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0.33</v>
      </c>
      <c r="AD32" s="1">
        <v>0.33</v>
      </c>
      <c r="AE32" s="1">
        <v>0.2</v>
      </c>
      <c r="AF32" s="1">
        <v>0</v>
      </c>
      <c r="AG32" s="1">
        <v>0</v>
      </c>
      <c r="AH32" s="1">
        <v>0</v>
      </c>
      <c r="AI32" s="1">
        <v>0</v>
      </c>
      <c r="AJ32" s="1">
        <v>0.67</v>
      </c>
      <c r="AK32" s="1">
        <v>30</v>
      </c>
      <c r="AL32" s="1">
        <v>5.9</v>
      </c>
      <c r="AM32" s="1">
        <v>6.67</v>
      </c>
      <c r="AN32" s="1">
        <v>1.6</v>
      </c>
      <c r="AO32" s="1">
        <v>4.2</v>
      </c>
      <c r="AP32" s="1">
        <v>5</v>
      </c>
      <c r="AQ32" s="1">
        <v>5</v>
      </c>
      <c r="AR32" s="1">
        <v>0</v>
      </c>
      <c r="AS32" s="1">
        <v>2</v>
      </c>
      <c r="AT32" s="1">
        <v>0.33</v>
      </c>
      <c r="AU32" s="1">
        <v>1</v>
      </c>
      <c r="AV32" s="1">
        <v>0.67</v>
      </c>
      <c r="AW32" s="1">
        <v>67</v>
      </c>
      <c r="AX32" s="1">
        <v>3</v>
      </c>
      <c r="AY32" s="1">
        <v>1</v>
      </c>
      <c r="AZ32" s="1">
        <v>0</v>
      </c>
      <c r="BA32" s="1">
        <v>0</v>
      </c>
      <c r="BB32" s="1">
        <v>1</v>
      </c>
      <c r="BC32" s="1">
        <v>8</v>
      </c>
      <c r="BD32" s="1">
        <v>5.67</v>
      </c>
      <c r="BE32" s="1">
        <v>2.33</v>
      </c>
      <c r="BF32" s="1">
        <v>1.67</v>
      </c>
      <c r="BG32" s="1">
        <v>1.67</v>
      </c>
      <c r="BH32" s="1">
        <v>0.33</v>
      </c>
      <c r="BI32" s="1">
        <v>0.65</v>
      </c>
      <c r="BJ32" s="1">
        <v>22.67</v>
      </c>
      <c r="BK32" s="1">
        <v>16.670000000000002</v>
      </c>
      <c r="BL32" s="1">
        <v>74</v>
      </c>
      <c r="BM32" s="1">
        <v>16.670000000000002</v>
      </c>
      <c r="BN32" s="1">
        <v>11.33</v>
      </c>
      <c r="BO32" s="1">
        <v>68</v>
      </c>
      <c r="BP32" s="1">
        <v>9.67</v>
      </c>
      <c r="BQ32" s="1">
        <v>6.33</v>
      </c>
      <c r="BR32" s="1">
        <v>65</v>
      </c>
      <c r="BS32" s="1">
        <v>0</v>
      </c>
      <c r="BT32" s="1">
        <v>0</v>
      </c>
      <c r="BU32" s="1">
        <v>3</v>
      </c>
      <c r="BV32" s="1">
        <v>0</v>
      </c>
      <c r="BW32" s="1">
        <v>2</v>
      </c>
      <c r="BX32" s="1">
        <v>2.67</v>
      </c>
      <c r="BY32" s="1">
        <v>42</v>
      </c>
      <c r="BZ32" s="1">
        <v>4.33</v>
      </c>
      <c r="CA32" s="1">
        <v>2</v>
      </c>
      <c r="CB32" s="1">
        <v>1</v>
      </c>
      <c r="CC32" s="1">
        <v>0.33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f t="shared" si="0"/>
        <v>6.5077560999999982</v>
      </c>
      <c r="CL32" s="1">
        <v>1</v>
      </c>
    </row>
    <row r="33" spans="1:90" x14ac:dyDescent="0.25">
      <c r="A33" s="1" t="s">
        <v>91</v>
      </c>
      <c r="B33" s="1">
        <v>5</v>
      </c>
      <c r="C33" s="1">
        <v>3</v>
      </c>
      <c r="D33" s="1">
        <v>50.33</v>
      </c>
      <c r="E33" s="1">
        <v>0.18</v>
      </c>
      <c r="F33" s="1">
        <v>0.2</v>
      </c>
      <c r="G33" s="1">
        <v>0.3</v>
      </c>
      <c r="H33" s="1">
        <v>1</v>
      </c>
      <c r="I33" s="1">
        <v>1.33</v>
      </c>
      <c r="J33" s="1">
        <v>0.33</v>
      </c>
      <c r="K33" s="1">
        <v>0.33</v>
      </c>
      <c r="L33" s="1">
        <v>1</v>
      </c>
      <c r="M33" s="1">
        <v>0</v>
      </c>
      <c r="N33" s="1">
        <v>0</v>
      </c>
      <c r="O33" s="1">
        <v>7.0000000000000007E-2</v>
      </c>
      <c r="P33" s="1">
        <v>7.0000000000000007E-2</v>
      </c>
      <c r="Q33" s="1">
        <v>0</v>
      </c>
      <c r="R33" s="1">
        <v>0</v>
      </c>
      <c r="S33" s="1">
        <v>0</v>
      </c>
      <c r="T33" s="1">
        <v>0</v>
      </c>
      <c r="U33" s="1">
        <v>7.67</v>
      </c>
      <c r="V33" s="1">
        <v>4.33</v>
      </c>
      <c r="W33" s="1">
        <v>56</v>
      </c>
      <c r="X33" s="1">
        <v>6</v>
      </c>
      <c r="Y33" s="1">
        <v>1.33</v>
      </c>
      <c r="Z33" s="1">
        <v>22</v>
      </c>
      <c r="AA33" s="1">
        <v>1.67</v>
      </c>
      <c r="AB33" s="1">
        <v>0.67</v>
      </c>
      <c r="AC33" s="1">
        <v>2</v>
      </c>
      <c r="AD33" s="1">
        <v>0.33</v>
      </c>
      <c r="AE33" s="1">
        <v>0.22</v>
      </c>
      <c r="AF33" s="1">
        <v>0.33</v>
      </c>
      <c r="AG33" s="1">
        <v>0</v>
      </c>
      <c r="AH33" s="1">
        <v>0</v>
      </c>
      <c r="AI33" s="1">
        <v>0</v>
      </c>
      <c r="AJ33" s="1">
        <v>0</v>
      </c>
      <c r="AK33" s="1">
        <v>13.33</v>
      </c>
      <c r="AL33" s="1">
        <v>27.37</v>
      </c>
      <c r="AM33" s="1">
        <v>12.67</v>
      </c>
      <c r="AN33" s="1">
        <v>0.9</v>
      </c>
      <c r="AO33" s="1">
        <v>3.1</v>
      </c>
      <c r="AP33" s="1">
        <v>6.33</v>
      </c>
      <c r="AQ33" s="1">
        <v>9.33</v>
      </c>
      <c r="AR33" s="1">
        <v>0</v>
      </c>
      <c r="AS33" s="1">
        <v>2.33</v>
      </c>
      <c r="AT33" s="1">
        <v>1</v>
      </c>
      <c r="AU33" s="1">
        <v>0.33</v>
      </c>
      <c r="AV33" s="1">
        <v>0</v>
      </c>
      <c r="AW33" s="1">
        <v>0</v>
      </c>
      <c r="AX33" s="1">
        <v>3.33</v>
      </c>
      <c r="AY33" s="1">
        <v>0.33</v>
      </c>
      <c r="AZ33" s="1">
        <v>0</v>
      </c>
      <c r="BA33" s="1">
        <v>0.33</v>
      </c>
      <c r="BB33" s="1">
        <v>0.67</v>
      </c>
      <c r="BC33" s="1">
        <v>13.67</v>
      </c>
      <c r="BD33" s="1">
        <v>8.67</v>
      </c>
      <c r="BE33" s="1">
        <v>3.67</v>
      </c>
      <c r="BF33" s="1">
        <v>1.33</v>
      </c>
      <c r="BG33" s="1">
        <v>3.67</v>
      </c>
      <c r="BH33" s="1">
        <v>1.67</v>
      </c>
      <c r="BI33" s="1">
        <v>1.4</v>
      </c>
      <c r="BJ33" s="1">
        <v>14.67</v>
      </c>
      <c r="BK33" s="1">
        <v>10</v>
      </c>
      <c r="BL33" s="1">
        <v>68</v>
      </c>
      <c r="BM33" s="1">
        <v>18.670000000000002</v>
      </c>
      <c r="BN33" s="1">
        <v>10.33</v>
      </c>
      <c r="BO33" s="1">
        <v>55</v>
      </c>
      <c r="BP33" s="1">
        <v>7.67</v>
      </c>
      <c r="BQ33" s="1">
        <v>4.33</v>
      </c>
      <c r="BR33" s="1">
        <v>56</v>
      </c>
      <c r="BS33" s="1">
        <v>0</v>
      </c>
      <c r="BT33" s="1">
        <v>0</v>
      </c>
      <c r="BU33" s="1">
        <v>2</v>
      </c>
      <c r="BV33" s="1">
        <v>1</v>
      </c>
      <c r="BW33" s="1">
        <v>1</v>
      </c>
      <c r="BX33" s="1">
        <v>2</v>
      </c>
      <c r="BY33" s="1">
        <v>26.33</v>
      </c>
      <c r="BZ33" s="1">
        <v>1.33</v>
      </c>
      <c r="CA33" s="1">
        <v>1.67</v>
      </c>
      <c r="CB33" s="1">
        <v>5.67</v>
      </c>
      <c r="CC33" s="1">
        <v>0</v>
      </c>
      <c r="CD33" s="1">
        <v>0</v>
      </c>
      <c r="CE33" s="1">
        <v>1.67</v>
      </c>
      <c r="CF33" s="1">
        <v>0</v>
      </c>
      <c r="CG33" s="1">
        <v>0.33</v>
      </c>
      <c r="CH33" s="1">
        <v>0</v>
      </c>
      <c r="CI33" s="1">
        <v>0</v>
      </c>
      <c r="CJ33" s="1">
        <v>0</v>
      </c>
      <c r="CK33" s="1">
        <f t="shared" si="0"/>
        <v>4.8450126000000004</v>
      </c>
      <c r="CL33" s="1">
        <v>1</v>
      </c>
    </row>
    <row r="34" spans="1:90" x14ac:dyDescent="0.25">
      <c r="A34" s="1" t="s">
        <v>95</v>
      </c>
      <c r="B34" s="1">
        <v>5.2</v>
      </c>
      <c r="C34" s="1">
        <v>2</v>
      </c>
      <c r="D34" s="1">
        <v>44</v>
      </c>
      <c r="E34" s="1">
        <v>0.11</v>
      </c>
      <c r="F34" s="1">
        <v>0.33</v>
      </c>
      <c r="G34" s="1">
        <v>0.2</v>
      </c>
      <c r="H34" s="1">
        <v>1</v>
      </c>
      <c r="I34" s="1">
        <v>1</v>
      </c>
      <c r="J34" s="1">
        <v>0.5</v>
      </c>
      <c r="K34" s="1">
        <v>1</v>
      </c>
      <c r="L34" s="1">
        <v>0</v>
      </c>
      <c r="M34" s="1">
        <v>0</v>
      </c>
      <c r="N34" s="1">
        <v>0</v>
      </c>
      <c r="O34" s="1">
        <v>0.1</v>
      </c>
      <c r="P34" s="1">
        <v>0.1</v>
      </c>
      <c r="Q34" s="1">
        <v>0.5</v>
      </c>
      <c r="R34" s="1">
        <v>0.5</v>
      </c>
      <c r="S34" s="1">
        <v>0</v>
      </c>
      <c r="T34" s="1">
        <v>0</v>
      </c>
      <c r="U34" s="1">
        <v>4.5</v>
      </c>
      <c r="V34" s="1">
        <v>2</v>
      </c>
      <c r="W34" s="1">
        <v>44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0.04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21.5</v>
      </c>
      <c r="AL34" s="1">
        <v>0.65</v>
      </c>
      <c r="AM34" s="1">
        <v>17.3</v>
      </c>
      <c r="AN34" s="1">
        <v>0.6</v>
      </c>
      <c r="AO34" s="1">
        <v>2.6</v>
      </c>
      <c r="AP34" s="1">
        <v>3</v>
      </c>
      <c r="AQ34" s="1">
        <v>15</v>
      </c>
      <c r="AR34" s="1">
        <v>1</v>
      </c>
      <c r="AS34" s="1">
        <v>4.5</v>
      </c>
      <c r="AT34" s="1">
        <v>1</v>
      </c>
      <c r="AU34" s="1">
        <v>0.5</v>
      </c>
      <c r="AV34" s="1">
        <v>0.5</v>
      </c>
      <c r="AW34" s="1">
        <v>100</v>
      </c>
      <c r="AX34" s="1">
        <v>1</v>
      </c>
      <c r="AY34" s="1">
        <v>0.5</v>
      </c>
      <c r="AZ34" s="1">
        <v>0</v>
      </c>
      <c r="BA34" s="1">
        <v>0</v>
      </c>
      <c r="BB34" s="1">
        <v>0.5</v>
      </c>
      <c r="BC34" s="1">
        <v>11.5</v>
      </c>
      <c r="BD34" s="1">
        <v>6</v>
      </c>
      <c r="BE34" s="1">
        <v>4</v>
      </c>
      <c r="BF34" s="1">
        <v>1.5</v>
      </c>
      <c r="BG34" s="1">
        <v>2</v>
      </c>
      <c r="BH34" s="1">
        <v>0.5</v>
      </c>
      <c r="BI34" s="1">
        <v>0.89</v>
      </c>
      <c r="BJ34" s="1">
        <v>7.5</v>
      </c>
      <c r="BK34" s="1">
        <v>4.5</v>
      </c>
      <c r="BL34" s="1">
        <v>60</v>
      </c>
      <c r="BM34" s="1">
        <v>6.5</v>
      </c>
      <c r="BN34" s="1">
        <v>3.5</v>
      </c>
      <c r="BO34" s="1">
        <v>54</v>
      </c>
      <c r="BP34" s="1">
        <v>4.5</v>
      </c>
      <c r="BQ34" s="1">
        <v>2</v>
      </c>
      <c r="BR34" s="1">
        <v>44</v>
      </c>
      <c r="BS34" s="1">
        <v>0</v>
      </c>
      <c r="BT34" s="1">
        <v>0</v>
      </c>
      <c r="BU34" s="1">
        <v>1</v>
      </c>
      <c r="BV34" s="1">
        <v>1</v>
      </c>
      <c r="BW34" s="1">
        <v>1</v>
      </c>
      <c r="BX34" s="1">
        <v>0</v>
      </c>
      <c r="BY34" s="1">
        <v>14</v>
      </c>
      <c r="BZ34" s="1">
        <v>3</v>
      </c>
      <c r="CA34" s="1">
        <v>0.5</v>
      </c>
      <c r="CB34" s="1">
        <v>0</v>
      </c>
      <c r="CC34" s="1">
        <v>0.5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f t="shared" si="0"/>
        <v>4.3200597000000034</v>
      </c>
      <c r="CL34" s="1">
        <v>1</v>
      </c>
    </row>
    <row r="35" spans="1:90" x14ac:dyDescent="0.25">
      <c r="A35" s="1" t="s">
        <v>99</v>
      </c>
      <c r="B35" s="1">
        <v>5.8</v>
      </c>
      <c r="C35" s="1">
        <v>2</v>
      </c>
      <c r="D35" s="1">
        <v>33</v>
      </c>
      <c r="E35" s="1">
        <v>0.05</v>
      </c>
      <c r="F35" s="1">
        <v>0</v>
      </c>
      <c r="G35" s="1">
        <v>0.1</v>
      </c>
      <c r="H35" s="1">
        <v>0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0.02</v>
      </c>
      <c r="P35" s="1">
        <v>0.02</v>
      </c>
      <c r="Q35" s="1">
        <v>0</v>
      </c>
      <c r="R35" s="1">
        <v>0</v>
      </c>
      <c r="S35" s="1">
        <v>0</v>
      </c>
      <c r="T35" s="1">
        <v>0</v>
      </c>
      <c r="U35" s="1">
        <v>3</v>
      </c>
      <c r="V35" s="1">
        <v>1</v>
      </c>
      <c r="W35" s="1">
        <v>33</v>
      </c>
      <c r="X35" s="1">
        <v>0</v>
      </c>
      <c r="Y35" s="1">
        <v>0</v>
      </c>
      <c r="AA35" s="1">
        <v>0</v>
      </c>
      <c r="AB35" s="1">
        <v>0</v>
      </c>
      <c r="AC35" s="1">
        <v>0.5</v>
      </c>
      <c r="AD35" s="1">
        <v>0</v>
      </c>
      <c r="AE35" s="1">
        <v>0.04</v>
      </c>
      <c r="AF35" s="1">
        <v>0</v>
      </c>
      <c r="AG35" s="1">
        <v>0</v>
      </c>
      <c r="AH35" s="1">
        <v>0.5</v>
      </c>
      <c r="AI35" s="1">
        <v>0</v>
      </c>
      <c r="AJ35" s="1">
        <v>0.5</v>
      </c>
      <c r="AK35" s="1">
        <v>12</v>
      </c>
      <c r="AL35" s="1">
        <v>5.4</v>
      </c>
      <c r="AM35" s="1">
        <v>0.5</v>
      </c>
      <c r="AN35" s="1">
        <v>0.2</v>
      </c>
      <c r="AO35" s="1">
        <v>1.6</v>
      </c>
      <c r="AP35" s="1">
        <v>2.5</v>
      </c>
      <c r="AQ35" s="1">
        <v>2.5</v>
      </c>
      <c r="AR35" s="1">
        <v>0</v>
      </c>
      <c r="AS35" s="1">
        <v>1</v>
      </c>
      <c r="AT35" s="1">
        <v>0</v>
      </c>
      <c r="AU35" s="1">
        <v>0.5</v>
      </c>
      <c r="AV35" s="1">
        <v>0.5</v>
      </c>
      <c r="AW35" s="1">
        <v>100</v>
      </c>
      <c r="AX35" s="1">
        <v>2.5</v>
      </c>
      <c r="AY35" s="1">
        <v>0</v>
      </c>
      <c r="AZ35" s="1">
        <v>0</v>
      </c>
      <c r="BA35" s="1">
        <v>0</v>
      </c>
      <c r="BB35" s="1">
        <v>0</v>
      </c>
      <c r="BC35" s="1">
        <v>9</v>
      </c>
      <c r="BD35" s="1">
        <v>6</v>
      </c>
      <c r="BE35" s="1">
        <v>2.5</v>
      </c>
      <c r="BF35" s="1">
        <v>1</v>
      </c>
      <c r="BG35" s="1">
        <v>1.5</v>
      </c>
      <c r="BH35" s="1">
        <v>0</v>
      </c>
      <c r="BI35" s="1">
        <v>0.62</v>
      </c>
      <c r="BJ35" s="1">
        <v>8.5</v>
      </c>
      <c r="BK35" s="1">
        <v>5.5</v>
      </c>
      <c r="BL35" s="1">
        <v>65</v>
      </c>
      <c r="BM35" s="1">
        <v>4.5</v>
      </c>
      <c r="BN35" s="1">
        <v>2.5</v>
      </c>
      <c r="BO35" s="1">
        <v>56</v>
      </c>
      <c r="BP35" s="1">
        <v>3</v>
      </c>
      <c r="BQ35" s="1">
        <v>1</v>
      </c>
      <c r="BR35" s="1">
        <v>33</v>
      </c>
      <c r="BS35" s="1">
        <v>0</v>
      </c>
      <c r="BT35" s="1">
        <v>0</v>
      </c>
      <c r="BU35" s="1">
        <v>1</v>
      </c>
      <c r="BV35" s="1">
        <v>1</v>
      </c>
      <c r="BW35" s="1">
        <v>1</v>
      </c>
      <c r="BX35" s="1">
        <v>0.5</v>
      </c>
      <c r="BY35" s="1">
        <v>19</v>
      </c>
      <c r="BZ35" s="1">
        <v>1.5</v>
      </c>
      <c r="CA35" s="1">
        <v>1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f t="shared" si="0"/>
        <v>4.7144607000000001</v>
      </c>
      <c r="CL35" s="1">
        <v>1</v>
      </c>
    </row>
  </sheetData>
  <sortState xmlns:xlrd2="http://schemas.microsoft.com/office/spreadsheetml/2017/richdata2" ref="A2:CL35">
    <sortCondition descending="1" ref="CL2:CL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GW4</vt:lpstr>
      <vt:lpstr>GW5</vt:lpstr>
      <vt:lpstr>GW6</vt:lpstr>
      <vt:lpstr>GW7</vt:lpstr>
      <vt:lpstr>GW8</vt:lpstr>
      <vt:lpstr>GW9</vt:lpstr>
      <vt:lpstr>GW10</vt:lpstr>
      <vt:lpstr>GW11</vt:lpstr>
      <vt:lpstr>GW12</vt:lpstr>
      <vt:lpstr>GW13</vt:lpstr>
      <vt:lpstr>GW14</vt:lpstr>
      <vt:lpstr>GW15</vt:lpstr>
      <vt:lpstr>GW16</vt:lpstr>
      <vt:lpstr>GW17</vt:lpstr>
      <vt:lpstr>GW18</vt:lpstr>
      <vt:lpstr>GW19</vt:lpstr>
      <vt:lpstr>GW20</vt:lpstr>
      <vt:lpstr>GW21</vt:lpstr>
      <vt:lpstr>GW22</vt:lpstr>
      <vt:lpstr>Combined GW</vt:lpstr>
      <vt:lpstr>Combined by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Adeniyi Babalola</dc:creator>
  <cp:lastModifiedBy>Adeniyi Babalola</cp:lastModifiedBy>
  <dcterms:created xsi:type="dcterms:W3CDTF">2022-02-02T17:00:49Z</dcterms:created>
  <dcterms:modified xsi:type="dcterms:W3CDTF">2022-02-08T10:11:39Z</dcterms:modified>
</cp:coreProperties>
</file>